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420" windowHeight="10730" activeTab="1"/>
  </bookViews>
  <sheets>
    <sheet name="中太进口报价" sheetId="11" r:id="rId1"/>
    <sheet name="东亚及澳洲 " sheetId="7" r:id="rId2"/>
    <sheet name="强烈推荐" sheetId="14" r:id="rId3"/>
    <sheet name="中东.南亚及非洲" sheetId="13" r:id="rId4"/>
    <sheet name="欧洲" sheetId="12" r:id="rId5"/>
    <sheet name="美洲" sheetId="4" r:id="rId6"/>
    <sheet name="海关查验及监管货物收费标准" sheetId="5" r:id="rId7"/>
  </sheets>
  <calcPr calcId="125725"/>
</workbook>
</file>

<file path=xl/calcChain.xml><?xml version="1.0" encoding="utf-8"?>
<calcChain xmlns="http://schemas.openxmlformats.org/spreadsheetml/2006/main">
  <c r="F57" i="14"/>
  <c r="G57" s="1"/>
  <c r="G187" i="7"/>
  <c r="F187"/>
  <c r="E186"/>
  <c r="F186" s="1"/>
  <c r="G186" s="1"/>
  <c r="E230"/>
  <c r="F230"/>
  <c r="G230"/>
  <c r="D230"/>
  <c r="G48" i="14"/>
  <c r="F48"/>
  <c r="E97" i="13"/>
  <c r="F97" s="1"/>
  <c r="G97" s="1"/>
  <c r="D123" i="12"/>
  <c r="E123"/>
  <c r="D124"/>
  <c r="E124"/>
  <c r="D125"/>
  <c r="E125"/>
  <c r="D126"/>
  <c r="E126"/>
  <c r="D127"/>
  <c r="E127"/>
  <c r="D128"/>
  <c r="E128"/>
  <c r="C128"/>
  <c r="C127"/>
  <c r="C126"/>
  <c r="C125"/>
  <c r="C124"/>
  <c r="C123"/>
  <c r="D72"/>
  <c r="E72"/>
  <c r="D73"/>
  <c r="E73"/>
  <c r="D74"/>
  <c r="E74"/>
  <c r="D75"/>
  <c r="E75"/>
  <c r="D76"/>
  <c r="E76"/>
  <c r="D77"/>
  <c r="E77"/>
  <c r="C77"/>
  <c r="C76"/>
  <c r="C75"/>
  <c r="C74"/>
  <c r="C73"/>
  <c r="C72"/>
  <c r="F100" i="13"/>
  <c r="G100" s="1"/>
  <c r="E99"/>
  <c r="F99" s="1"/>
  <c r="G99" s="1"/>
  <c r="F189" i="7"/>
  <c r="G189" s="1"/>
  <c r="E188"/>
  <c r="F188" s="1"/>
  <c r="G188" s="1"/>
  <c r="F40" i="14"/>
  <c r="G40" s="1"/>
  <c r="E39"/>
  <c r="F39" s="1"/>
  <c r="G39" s="1"/>
  <c r="F94" i="13"/>
  <c r="G94" s="1"/>
  <c r="E93"/>
  <c r="F93" s="1"/>
  <c r="G93" s="1"/>
  <c r="E56" i="14"/>
  <c r="F56" s="1"/>
  <c r="G56" s="1"/>
  <c r="F30"/>
  <c r="F217" i="4"/>
  <c r="E217"/>
  <c r="D217"/>
  <c r="C217"/>
  <c r="G297" l="1"/>
  <c r="G298"/>
  <c r="F18" i="14"/>
  <c r="G18" s="1"/>
  <c r="E17"/>
  <c r="F17" s="1"/>
  <c r="G17" s="1"/>
  <c r="F16"/>
  <c r="G16" s="1"/>
  <c r="E15"/>
  <c r="F15" s="1"/>
  <c r="G15" s="1"/>
  <c r="F104" i="13"/>
  <c r="G104"/>
  <c r="E104"/>
  <c r="D103"/>
  <c r="E103"/>
  <c r="F103"/>
  <c r="G103"/>
  <c r="C103"/>
  <c r="D262" i="12"/>
  <c r="E262"/>
  <c r="F262"/>
  <c r="C262"/>
  <c r="D69"/>
  <c r="E69"/>
  <c r="D68"/>
  <c r="E68"/>
  <c r="D67"/>
  <c r="E67"/>
  <c r="D66"/>
  <c r="E66"/>
  <c r="D65"/>
  <c r="E65"/>
  <c r="C65"/>
  <c r="C66"/>
  <c r="C67"/>
  <c r="C68"/>
  <c r="C69"/>
  <c r="E64"/>
  <c r="D64"/>
  <c r="C64"/>
  <c r="F219" i="4"/>
  <c r="E219"/>
  <c r="D219"/>
  <c r="C219"/>
  <c r="D120" i="12"/>
  <c r="E120"/>
  <c r="C120"/>
  <c r="D119"/>
  <c r="E119"/>
  <c r="C119"/>
  <c r="D118"/>
  <c r="E118"/>
  <c r="C118"/>
  <c r="D117"/>
  <c r="E117"/>
  <c r="C117"/>
  <c r="D116"/>
  <c r="E116"/>
  <c r="C116"/>
  <c r="D115"/>
  <c r="E115"/>
  <c r="C115"/>
  <c r="F46"/>
  <c r="G46" s="1"/>
  <c r="E45"/>
  <c r="F45" s="1"/>
  <c r="G45" s="1"/>
  <c r="F359" i="4"/>
  <c r="G359" s="1"/>
  <c r="E358"/>
  <c r="F358" s="1"/>
  <c r="G358" s="1"/>
  <c r="F218"/>
  <c r="E218"/>
  <c r="D218"/>
  <c r="C218"/>
  <c r="F48"/>
  <c r="F49" s="1"/>
  <c r="E48"/>
  <c r="E49" s="1"/>
  <c r="D48"/>
  <c r="D49" s="1"/>
  <c r="C48"/>
  <c r="C49" s="1"/>
  <c r="G296" l="1"/>
  <c r="F44" i="12"/>
  <c r="G44" s="1"/>
  <c r="E43"/>
  <c r="F43" s="1"/>
  <c r="G43" s="1"/>
  <c r="G44" i="7"/>
  <c r="F44"/>
  <c r="E43"/>
  <c r="F43" s="1"/>
  <c r="G43" s="1"/>
  <c r="E48" i="14"/>
  <c r="F26"/>
  <c r="G26" s="1"/>
  <c r="E25"/>
  <c r="F25" s="1"/>
  <c r="E46"/>
  <c r="F46" s="1"/>
  <c r="G46" s="1"/>
  <c r="F47"/>
  <c r="G47" s="1"/>
  <c r="E134" i="7"/>
  <c r="E49" i="12"/>
  <c r="F343" i="4"/>
  <c r="G343" s="1"/>
  <c r="E342"/>
  <c r="F342" s="1"/>
  <c r="G342" s="1"/>
  <c r="F351"/>
  <c r="G351" s="1"/>
  <c r="E350"/>
  <c r="F350" s="1"/>
  <c r="G350" s="1"/>
  <c r="F321"/>
  <c r="G321"/>
  <c r="E321"/>
  <c r="D321"/>
  <c r="G304"/>
  <c r="E304"/>
  <c r="F304"/>
  <c r="D304"/>
  <c r="G25" i="14" l="1"/>
  <c r="F339" i="4"/>
  <c r="E339"/>
  <c r="D339"/>
  <c r="F338"/>
  <c r="E338"/>
  <c r="F337"/>
  <c r="E337"/>
  <c r="F336"/>
  <c r="E336"/>
  <c r="F335"/>
  <c r="E335"/>
  <c r="F333"/>
  <c r="E333"/>
  <c r="F330"/>
  <c r="E330"/>
  <c r="F329"/>
  <c r="E329"/>
  <c r="F328"/>
  <c r="E328"/>
  <c r="F327"/>
  <c r="E327"/>
  <c r="E318"/>
  <c r="D318"/>
  <c r="C318"/>
  <c r="E317"/>
  <c r="D317"/>
  <c r="C317"/>
  <c r="E316"/>
  <c r="D316"/>
  <c r="C316"/>
  <c r="E315"/>
  <c r="D315"/>
  <c r="C315"/>
  <c r="E314"/>
  <c r="D314"/>
  <c r="C314"/>
  <c r="E313"/>
  <c r="D313"/>
  <c r="C313"/>
  <c r="E312"/>
  <c r="D312"/>
  <c r="C312"/>
  <c r="E311"/>
  <c r="D311"/>
  <c r="C311"/>
  <c r="E35"/>
  <c r="D35"/>
  <c r="D37"/>
  <c r="E37"/>
  <c r="D33"/>
  <c r="D34"/>
  <c r="C37"/>
  <c r="C35"/>
  <c r="C34"/>
  <c r="C33"/>
  <c r="D24"/>
  <c r="E24"/>
  <c r="D25"/>
  <c r="E25"/>
  <c r="E34" s="1"/>
  <c r="D26"/>
  <c r="E26"/>
  <c r="D27"/>
  <c r="E27"/>
  <c r="D28"/>
  <c r="E28"/>
  <c r="D29"/>
  <c r="E29"/>
  <c r="D30"/>
  <c r="E30"/>
  <c r="D31"/>
  <c r="E31"/>
  <c r="C31"/>
  <c r="C30"/>
  <c r="C29"/>
  <c r="C28"/>
  <c r="C27"/>
  <c r="C26"/>
  <c r="C25"/>
  <c r="C24"/>
  <c r="E33" l="1"/>
  <c r="E88" i="12"/>
  <c r="D88"/>
  <c r="C88"/>
  <c r="E87"/>
  <c r="D87"/>
  <c r="C87"/>
  <c r="E85"/>
  <c r="D85"/>
  <c r="C85"/>
  <c r="E84"/>
  <c r="D84"/>
  <c r="C84"/>
  <c r="E60" i="14" l="1"/>
  <c r="F60" s="1"/>
  <c r="F61"/>
  <c r="G34"/>
  <c r="F34"/>
  <c r="E33"/>
  <c r="F33" s="1"/>
  <c r="G33" s="1"/>
  <c r="F32"/>
  <c r="G32" s="1"/>
  <c r="E31"/>
  <c r="F31" s="1"/>
  <c r="G31" s="1"/>
  <c r="G30"/>
  <c r="E29"/>
  <c r="F29" s="1"/>
  <c r="G29" s="1"/>
  <c r="F28"/>
  <c r="G28" s="1"/>
  <c r="E27"/>
  <c r="F27" s="1"/>
  <c r="G27" s="1"/>
  <c r="F24"/>
  <c r="G24" s="1"/>
  <c r="E23"/>
  <c r="F23" s="1"/>
  <c r="G23" s="1"/>
  <c r="F22"/>
  <c r="G22" s="1"/>
  <c r="E21"/>
  <c r="F21" s="1"/>
  <c r="G21" s="1"/>
  <c r="F20"/>
  <c r="G20" s="1"/>
  <c r="E19"/>
  <c r="F19" s="1"/>
  <c r="G19" s="1"/>
  <c r="E190" i="7"/>
  <c r="F190" s="1"/>
  <c r="G190" s="1"/>
  <c r="F59" i="14"/>
  <c r="G59" s="1"/>
  <c r="E58"/>
  <c r="F58" s="1"/>
  <c r="G58" s="1"/>
  <c r="F67" l="1"/>
  <c r="G67" s="1"/>
  <c r="E66"/>
  <c r="F66" s="1"/>
  <c r="G66" s="1"/>
  <c r="F65"/>
  <c r="G65" s="1"/>
  <c r="E64"/>
  <c r="F64" s="1"/>
  <c r="G64" s="1"/>
  <c r="F63"/>
  <c r="G63" s="1"/>
  <c r="E62"/>
  <c r="F62" s="1"/>
  <c r="G62" s="1"/>
  <c r="F55"/>
  <c r="G55" s="1"/>
  <c r="F53"/>
  <c r="G53" s="1"/>
  <c r="E52"/>
  <c r="F52" s="1"/>
  <c r="G52" s="1"/>
  <c r="F51"/>
  <c r="G51" s="1"/>
  <c r="E50"/>
  <c r="F50" s="1"/>
  <c r="G50" s="1"/>
  <c r="F45"/>
  <c r="G45" s="1"/>
  <c r="E44"/>
  <c r="F44" s="1"/>
  <c r="G44" s="1"/>
  <c r="F70" i="7" l="1"/>
  <c r="G70" s="1"/>
  <c r="F69"/>
  <c r="G69" s="1"/>
  <c r="F347" i="4"/>
  <c r="G347" s="1"/>
  <c r="E346"/>
  <c r="F346" s="1"/>
  <c r="G346" s="1"/>
  <c r="F50" i="12"/>
  <c r="G50" s="1"/>
  <c r="F49"/>
  <c r="G49" s="1"/>
  <c r="F52"/>
  <c r="G52" s="1"/>
  <c r="E51"/>
  <c r="F51" s="1"/>
  <c r="G51" s="1"/>
  <c r="F98" i="13"/>
  <c r="G98" s="1"/>
  <c r="F191" i="7" l="1"/>
  <c r="G191" s="1"/>
  <c r="F177"/>
  <c r="G177" s="1"/>
  <c r="F96" i="13" l="1"/>
  <c r="G96" s="1"/>
  <c r="E95"/>
  <c r="F95" s="1"/>
  <c r="G95" s="1"/>
  <c r="F92"/>
  <c r="G92" s="1"/>
  <c r="E91"/>
  <c r="F91" s="1"/>
  <c r="G91" s="1"/>
  <c r="F54" i="12" l="1"/>
  <c r="G54" s="1"/>
  <c r="E53"/>
  <c r="F53" s="1"/>
  <c r="G53" s="1"/>
  <c r="F48"/>
  <c r="G48" s="1"/>
  <c r="E47"/>
  <c r="F47" s="1"/>
  <c r="G47" s="1"/>
  <c r="F42"/>
  <c r="G42" s="1"/>
  <c r="E41"/>
  <c r="F41" s="1"/>
  <c r="G41" s="1"/>
  <c r="J34" i="4" l="1"/>
  <c r="I34"/>
  <c r="J33"/>
  <c r="I33"/>
  <c r="J32"/>
  <c r="I32"/>
  <c r="J31"/>
  <c r="I31"/>
  <c r="J30"/>
  <c r="I30"/>
  <c r="F54" i="7" l="1"/>
  <c r="G54" s="1"/>
  <c r="E53"/>
  <c r="F53" s="1"/>
  <c r="G53" s="1"/>
  <c r="F159"/>
  <c r="G159" s="1"/>
  <c r="F392" i="4"/>
  <c r="G392" s="1"/>
  <c r="E391"/>
  <c r="F391" s="1"/>
  <c r="G391" s="1"/>
  <c r="F355"/>
  <c r="G355" s="1"/>
  <c r="E354"/>
  <c r="F354" s="1"/>
  <c r="G354" s="1"/>
  <c r="C230" i="7"/>
  <c r="F193"/>
  <c r="G193" s="1"/>
  <c r="E192"/>
  <c r="F192" s="1"/>
  <c r="G192" s="1"/>
  <c r="G179"/>
  <c r="E176"/>
  <c r="F176" s="1"/>
  <c r="G176" s="1"/>
  <c r="F156"/>
  <c r="G156" s="1"/>
  <c r="E155"/>
  <c r="F155" s="1"/>
  <c r="G155" s="1"/>
  <c r="F146"/>
  <c r="G146" s="1"/>
  <c r="E145"/>
  <c r="F145" s="1"/>
  <c r="G145" s="1"/>
  <c r="F143"/>
  <c r="G143" s="1"/>
  <c r="E142"/>
  <c r="F142" s="1"/>
  <c r="G142" s="1"/>
  <c r="F135"/>
  <c r="G135" s="1"/>
  <c r="F134"/>
  <c r="G134" s="1"/>
  <c r="F110"/>
  <c r="G110" s="1"/>
  <c r="E109"/>
  <c r="F109" s="1"/>
  <c r="G109" s="1"/>
  <c r="F98"/>
  <c r="G98" s="1"/>
  <c r="E97"/>
  <c r="F97" s="1"/>
  <c r="G97" s="1"/>
  <c r="F34"/>
  <c r="G34" s="1"/>
  <c r="E33"/>
  <c r="F33" s="1"/>
  <c r="G33" s="1"/>
</calcChain>
</file>

<file path=xl/sharedStrings.xml><?xml version="1.0" encoding="utf-8"?>
<sst xmlns="http://schemas.openxmlformats.org/spreadsheetml/2006/main" count="4536" uniqueCount="1597">
  <si>
    <t>中太监管仓库</t>
  </si>
  <si>
    <t>币种：人民币</t>
  </si>
  <si>
    <t>种类</t>
  </si>
  <si>
    <t>计费重量</t>
  </si>
  <si>
    <t>抽单费/H</t>
  </si>
  <si>
    <t xml:space="preserve">信息费/H </t>
  </si>
  <si>
    <t>商检费</t>
  </si>
  <si>
    <t>地面操作费</t>
  </si>
  <si>
    <t>分单确认费</t>
  </si>
  <si>
    <t>国际进港货物理货分拣服务费</t>
  </si>
  <si>
    <t>仓储费</t>
  </si>
  <si>
    <t>普货</t>
  </si>
  <si>
    <t>0.05/KG(MIN:6.00)</t>
  </si>
  <si>
    <t>1.4/KG(MIN100)</t>
  </si>
  <si>
    <t>0.1/KG(MIN50)</t>
  </si>
  <si>
    <t>精密仪器</t>
  </si>
  <si>
    <t>1.6/KG(MIN100)</t>
  </si>
  <si>
    <r>
      <rPr>
        <sz val="9"/>
        <rFont val="宋体"/>
        <family val="3"/>
        <charset val="134"/>
      </rPr>
      <t>0.1/KG/天，MIN10/元（本地免3天/外地免5天//10天以上翻倍）</t>
    </r>
    <r>
      <rPr>
        <sz val="9"/>
        <color rgb="FFFF0000"/>
        <rFont val="宋体"/>
        <family val="3"/>
        <charset val="134"/>
      </rPr>
      <t>气垫车费另询</t>
    </r>
    <r>
      <rPr>
        <b/>
        <sz val="9"/>
        <rFont val="宋体"/>
        <family val="3"/>
        <charset val="134"/>
      </rPr>
      <t>｛留场仓储费0.5/KG/天}</t>
    </r>
  </si>
  <si>
    <t>危险品</t>
  </si>
  <si>
    <t>1.3/KG(MIN100)</t>
  </si>
  <si>
    <t>0.6/KG（MIN:10.00)</t>
  </si>
  <si>
    <t>3天以内：￥0.70/公斤/天   4-6天：￥0.95/公斤/天   7天以上：￥1.20/公斤/天 or Min:￥70.00/票/天
注：Min:￥100.00/票</t>
  </si>
  <si>
    <t>冷货</t>
  </si>
  <si>
    <t>3天以内：￥0.70/公斤/天    4天以上：￥1.00/公斤/天，MIN100/天（无免仓期）</t>
  </si>
  <si>
    <t>危冷货</t>
  </si>
  <si>
    <t>3天以内：￥1.00/公斤/天    4天以上：￥1.30/公斤/天，MIN100/天（无免仓期）</t>
  </si>
  <si>
    <t>代清关</t>
  </si>
  <si>
    <t>清关</t>
  </si>
  <si>
    <t>报关费</t>
  </si>
  <si>
    <t>联单费</t>
  </si>
  <si>
    <t>三检费</t>
  </si>
  <si>
    <t>海关查验费</t>
  </si>
  <si>
    <t>采样（销毁）费</t>
  </si>
  <si>
    <t>商检查验代收代付</t>
  </si>
  <si>
    <t>抽单费</t>
  </si>
  <si>
    <t>250元/票</t>
  </si>
  <si>
    <t>50元/联</t>
  </si>
  <si>
    <t>100元/票</t>
  </si>
  <si>
    <t>实报实销</t>
  </si>
  <si>
    <t>60元/票</t>
  </si>
  <si>
    <t>垫付税金手续费</t>
  </si>
  <si>
    <t>税金金额*2.5% or Min ￥50.00</t>
  </si>
  <si>
    <t>备注：</t>
  </si>
  <si>
    <t>1） 其他所有代收代付的费用，按实际产生的金额问客户收取</t>
  </si>
  <si>
    <t>2） 报关费用，为基本费用，如遇特殊情况，比如：特殊品名、需法定商检的货物、木包装的货物、多品名产生的额外费用，需进一步确认！</t>
  </si>
  <si>
    <t>3） 以上费用按照计费重量计收</t>
  </si>
  <si>
    <t>4） 总单收货人请务必显示如下信息：</t>
  </si>
  <si>
    <t>上海中太东亚及澳洲报价表</t>
  </si>
  <si>
    <t>中太微信公众号、小程序已上架，定期推送特价，请扫左边二维码。</t>
  </si>
  <si>
    <t>使用小程序的查询功能，先获得特价，再看表价，惊喜优惠，超出想象。</t>
  </si>
  <si>
    <r>
      <rPr>
        <b/>
        <sz val="9"/>
        <rFont val="楷体_GB2312"/>
        <charset val="134"/>
      </rPr>
      <t>港台地区</t>
    </r>
  </si>
  <si>
    <t>港口</t>
  </si>
  <si>
    <t>45kgs</t>
  </si>
  <si>
    <t>100kgs</t>
  </si>
  <si>
    <t>300kgs</t>
  </si>
  <si>
    <t>500kgs</t>
  </si>
  <si>
    <t>1000kgs</t>
  </si>
  <si>
    <r>
      <rPr>
        <b/>
        <sz val="10"/>
        <color indexed="9"/>
        <rFont val="楷体_GB2312"/>
        <charset val="134"/>
      </rPr>
      <t>航班</t>
    </r>
  </si>
  <si>
    <r>
      <rPr>
        <b/>
        <sz val="10"/>
        <color indexed="9"/>
        <rFont val="楷体_GB2312"/>
        <charset val="134"/>
      </rPr>
      <t>中转地</t>
    </r>
  </si>
  <si>
    <r>
      <rPr>
        <b/>
        <sz val="10"/>
        <color indexed="9"/>
        <rFont val="楷体_GB2312"/>
        <charset val="134"/>
      </rPr>
      <t>预计时间</t>
    </r>
  </si>
  <si>
    <r>
      <rPr>
        <b/>
        <sz val="10"/>
        <color indexed="9"/>
        <rFont val="楷体_GB2312"/>
        <charset val="134"/>
      </rPr>
      <t>航线员</t>
    </r>
  </si>
  <si>
    <r>
      <rPr>
        <b/>
        <sz val="9"/>
        <color indexed="9"/>
        <rFont val="楷体_GB2312"/>
        <charset val="134"/>
      </rPr>
      <t>企业</t>
    </r>
    <r>
      <rPr>
        <b/>
        <sz val="9"/>
        <color indexed="9"/>
        <rFont val="Times New Roman"/>
        <family val="1"/>
      </rPr>
      <t>QQ</t>
    </r>
    <r>
      <rPr>
        <b/>
        <sz val="9"/>
        <color indexed="9"/>
        <rFont val="楷体_GB2312"/>
        <charset val="134"/>
      </rPr>
      <t>及邮箱</t>
    </r>
  </si>
  <si>
    <r>
      <rPr>
        <b/>
        <sz val="9"/>
        <color indexed="9"/>
        <rFont val="楷体_GB2312"/>
        <charset val="134"/>
      </rPr>
      <t>电话</t>
    </r>
  </si>
  <si>
    <r>
      <rPr>
        <b/>
        <sz val="10"/>
        <color indexed="9"/>
        <rFont val="楷体_GB2312"/>
        <charset val="134"/>
      </rPr>
      <t>装载货物类型</t>
    </r>
  </si>
  <si>
    <r>
      <rPr>
        <b/>
        <sz val="10"/>
        <color theme="0"/>
        <rFont val="楷体_GB2312"/>
        <charset val="134"/>
      </rPr>
      <t>运价中已含的燃油</t>
    </r>
    <r>
      <rPr>
        <b/>
        <sz val="10"/>
        <color theme="0"/>
        <rFont val="Times New Roman"/>
        <family val="1"/>
      </rPr>
      <t xml:space="preserve"> </t>
    </r>
    <r>
      <rPr>
        <b/>
        <sz val="10"/>
        <color theme="0"/>
        <rFont val="楷体_GB2312"/>
        <charset val="134"/>
      </rPr>
      <t>及战争附加费</t>
    </r>
  </si>
  <si>
    <t>HKG</t>
  </si>
  <si>
    <t>CK263/234567ETD0300</t>
  </si>
  <si>
    <t>直达</t>
  </si>
  <si>
    <r>
      <rPr>
        <b/>
        <sz val="10"/>
        <color indexed="8"/>
        <rFont val="Times New Roman"/>
        <family val="1"/>
      </rPr>
      <t>0.5-1</t>
    </r>
    <r>
      <rPr>
        <b/>
        <sz val="10"/>
        <color indexed="8"/>
        <rFont val="楷体_GB2312"/>
        <charset val="134"/>
      </rPr>
      <t>天</t>
    </r>
  </si>
  <si>
    <r>
      <rPr>
        <b/>
        <sz val="10"/>
        <color indexed="8"/>
        <rFont val="楷体_GB2312"/>
        <charset val="134"/>
      </rPr>
      <t>王雅</t>
    </r>
  </si>
  <si>
    <t>2851393085  sylvia@szt.com.cn</t>
  </si>
  <si>
    <t>33901703/  15601617823</t>
  </si>
  <si>
    <r>
      <rPr>
        <b/>
        <sz val="10"/>
        <color indexed="8"/>
        <rFont val="楷体_GB2312"/>
        <charset val="134"/>
      </rPr>
      <t>散货</t>
    </r>
    <r>
      <rPr>
        <b/>
        <sz val="10"/>
        <color indexed="8"/>
        <rFont val="Times New Roman"/>
        <family val="1"/>
      </rPr>
      <t>/</t>
    </r>
    <r>
      <rPr>
        <b/>
        <sz val="10"/>
        <color indexed="8"/>
        <rFont val="楷体_GB2312"/>
        <charset val="134"/>
      </rPr>
      <t>托盘</t>
    </r>
  </si>
  <si>
    <t>2.50+1.20</t>
  </si>
  <si>
    <t>/</t>
  </si>
  <si>
    <t>TPE</t>
  </si>
  <si>
    <r>
      <rPr>
        <b/>
        <sz val="10"/>
        <rFont val="楷体_GB2312"/>
        <charset val="134"/>
      </rPr>
      <t>散货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托盘</t>
    </r>
  </si>
  <si>
    <r>
      <rPr>
        <b/>
        <sz val="10"/>
        <color indexed="8"/>
        <rFont val="Times New Roman"/>
        <family val="1"/>
      </rPr>
      <t>1</t>
    </r>
    <r>
      <rPr>
        <b/>
        <sz val="10"/>
        <color indexed="8"/>
        <rFont val="宋体"/>
        <family val="3"/>
        <charset val="134"/>
      </rPr>
      <t>天</t>
    </r>
  </si>
  <si>
    <t>唐君</t>
  </si>
  <si>
    <t>2851393083              tangjun@szt.com.cn</t>
  </si>
  <si>
    <t>33901725/  13764116420</t>
  </si>
  <si>
    <t>4.00</t>
  </si>
  <si>
    <t>散货价</t>
  </si>
  <si>
    <t>KHH</t>
  </si>
  <si>
    <r>
      <rPr>
        <b/>
        <sz val="10"/>
        <color theme="1"/>
        <rFont val="Times New Roman"/>
        <family val="1"/>
      </rPr>
      <t>BR/TPE</t>
    </r>
    <r>
      <rPr>
        <b/>
        <sz val="10"/>
        <color theme="1"/>
        <rFont val="楷体_GB2312"/>
        <charset val="134"/>
      </rPr>
      <t>航班</t>
    </r>
    <r>
      <rPr>
        <b/>
        <sz val="10"/>
        <color theme="1"/>
        <rFont val="Times New Roman"/>
        <family val="1"/>
      </rPr>
      <t>BR705/1.2.4.5.7(2005)PVG-KHH</t>
    </r>
    <r>
      <rPr>
        <b/>
        <sz val="10"/>
        <color theme="1"/>
        <rFont val="楷体_GB2312"/>
        <charset val="134"/>
      </rPr>
      <t>信息费各</t>
    </r>
    <r>
      <rPr>
        <b/>
        <sz val="10"/>
        <color theme="1"/>
        <rFont val="Times New Roman"/>
        <family val="1"/>
      </rPr>
      <t>40</t>
    </r>
    <r>
      <rPr>
        <b/>
        <sz val="10"/>
        <color theme="1"/>
        <rFont val="楷体_GB2312"/>
        <charset val="134"/>
      </rPr>
      <t>元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楷体_GB2312"/>
        <charset val="134"/>
      </rPr>
      <t>主单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楷体_GB2312"/>
        <charset val="134"/>
      </rPr>
      <t>分单</t>
    </r>
  </si>
  <si>
    <r>
      <rPr>
        <b/>
        <sz val="10"/>
        <color indexed="8"/>
        <rFont val="楷体_GB2312"/>
        <charset val="134"/>
      </rPr>
      <t>台北或直飞</t>
    </r>
    <r>
      <rPr>
        <b/>
        <sz val="10"/>
        <color indexed="8"/>
        <rFont val="Times New Roman"/>
        <family val="1"/>
      </rPr>
      <t>KHH</t>
    </r>
  </si>
  <si>
    <r>
      <rPr>
        <b/>
        <sz val="10"/>
        <color indexed="8"/>
        <rFont val="Times New Roman"/>
        <family val="1"/>
      </rPr>
      <t>1-2</t>
    </r>
    <r>
      <rPr>
        <b/>
        <sz val="10"/>
        <color indexed="8"/>
        <rFont val="楷体_GB2312"/>
        <charset val="134"/>
      </rPr>
      <t>天</t>
    </r>
  </si>
  <si>
    <t>朱嘉俊</t>
  </si>
  <si>
    <t>2851393080   zhujj@szt.com.cn</t>
  </si>
  <si>
    <t>33901721/  13795483366</t>
  </si>
  <si>
    <r>
      <rPr>
        <b/>
        <sz val="10"/>
        <rFont val="楷体_GB2312"/>
        <charset val="134"/>
      </rPr>
      <t>散货</t>
    </r>
  </si>
  <si>
    <t>2.00+1.00</t>
  </si>
  <si>
    <r>
      <rPr>
        <b/>
        <sz val="10"/>
        <color indexed="8"/>
        <rFont val="楷体_GB2312"/>
        <charset val="134"/>
      </rPr>
      <t>台北</t>
    </r>
  </si>
  <si>
    <t>王雅</t>
  </si>
  <si>
    <r>
      <rPr>
        <b/>
        <sz val="10"/>
        <rFont val="宋体"/>
        <family val="3"/>
        <charset val="134"/>
      </rPr>
      <t>散货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托盘</t>
    </r>
  </si>
  <si>
    <r>
      <rPr>
        <b/>
        <sz val="10"/>
        <rFont val="楷体_GB2312"/>
        <charset val="134"/>
      </rPr>
      <t>自</t>
    </r>
    <r>
      <rPr>
        <b/>
        <sz val="10"/>
        <rFont val="Times New Roman"/>
        <family val="1"/>
      </rPr>
      <t>7</t>
    </r>
    <r>
      <rPr>
        <b/>
        <sz val="10"/>
        <rFont val="楷体_GB2312"/>
        <charset val="134"/>
      </rPr>
      <t>月</t>
    </r>
    <r>
      <rPr>
        <b/>
        <sz val="10"/>
        <rFont val="Times New Roman"/>
        <family val="1"/>
      </rPr>
      <t>1</t>
    </r>
    <r>
      <rPr>
        <b/>
        <sz val="10"/>
        <rFont val="楷体_GB2312"/>
        <charset val="134"/>
      </rPr>
      <t>日起</t>
    </r>
    <r>
      <rPr>
        <b/>
        <sz val="10"/>
        <rFont val="Times New Roman"/>
        <family val="1"/>
      </rPr>
      <t xml:space="preserve"> </t>
    </r>
    <r>
      <rPr>
        <b/>
        <sz val="10"/>
        <rFont val="楷体_GB2312"/>
        <charset val="134"/>
      </rPr>
      <t>根据台湾海关的最新要求，所有到</t>
    </r>
    <r>
      <rPr>
        <b/>
        <sz val="10"/>
        <rFont val="Times New Roman"/>
        <family val="1"/>
      </rPr>
      <t>TPE</t>
    </r>
    <r>
      <rPr>
        <b/>
        <sz val="10"/>
        <rFont val="楷体_GB2312"/>
        <charset val="134"/>
      </rPr>
      <t>的货必须输入主分单信息并收费，具体费用请单询</t>
    </r>
  </si>
  <si>
    <r>
      <rPr>
        <b/>
        <sz val="10"/>
        <rFont val="楷体_GB2312"/>
        <charset val="134"/>
      </rPr>
      <t>港口</t>
    </r>
  </si>
  <si>
    <r>
      <rPr>
        <b/>
        <sz val="10"/>
        <color indexed="9"/>
        <rFont val="楷体_GB2312"/>
        <charset val="134"/>
      </rPr>
      <t>企业</t>
    </r>
    <r>
      <rPr>
        <b/>
        <sz val="10"/>
        <color indexed="9"/>
        <rFont val="Times New Roman"/>
        <family val="1"/>
      </rPr>
      <t>QQ</t>
    </r>
    <r>
      <rPr>
        <b/>
        <sz val="10"/>
        <color indexed="9"/>
        <rFont val="楷体_GB2312"/>
        <charset val="134"/>
      </rPr>
      <t>及邮箱</t>
    </r>
  </si>
  <si>
    <r>
      <rPr>
        <b/>
        <sz val="10"/>
        <color indexed="9"/>
        <rFont val="楷体_GB2312"/>
        <charset val="134"/>
      </rPr>
      <t>电话</t>
    </r>
  </si>
  <si>
    <t>BKK</t>
  </si>
  <si>
    <r>
      <rPr>
        <b/>
        <sz val="9"/>
        <color theme="1"/>
        <rFont val="宋体"/>
        <family val="3"/>
        <charset val="134"/>
      </rPr>
      <t>头程天天</t>
    </r>
    <r>
      <rPr>
        <b/>
        <sz val="9"/>
        <color theme="1"/>
        <rFont val="Times New Roman"/>
        <family val="1"/>
      </rPr>
      <t xml:space="preserve">, </t>
    </r>
    <r>
      <rPr>
        <b/>
        <sz val="9"/>
        <color theme="1"/>
        <rFont val="宋体"/>
        <family val="3"/>
        <charset val="134"/>
      </rPr>
      <t>二程</t>
    </r>
    <r>
      <rPr>
        <b/>
        <sz val="9"/>
        <color theme="1"/>
        <rFont val="Times New Roman"/>
        <family val="1"/>
      </rPr>
      <t>CZ3081(1205)/daily</t>
    </r>
    <r>
      <rPr>
        <b/>
        <sz val="9"/>
        <color theme="1"/>
        <rFont val="宋体"/>
        <family val="3"/>
        <charset val="134"/>
      </rPr>
      <t>散货价</t>
    </r>
    <r>
      <rPr>
        <b/>
        <sz val="9"/>
        <color theme="1"/>
        <rFont val="Times New Roman"/>
        <family val="1"/>
      </rPr>
      <t xml:space="preserve">, </t>
    </r>
    <r>
      <rPr>
        <b/>
        <sz val="9"/>
        <color rgb="FFFF0000"/>
        <rFont val="宋体"/>
        <family val="3"/>
        <charset val="134"/>
      </rPr>
      <t>卡车拉到广州转南航出运，运价</t>
    </r>
    <r>
      <rPr>
        <b/>
        <sz val="9"/>
        <color rgb="FFFF0000"/>
        <rFont val="Times New Roman"/>
        <family val="1"/>
      </rPr>
      <t>+2</t>
    </r>
    <r>
      <rPr>
        <b/>
        <sz val="9"/>
        <color rgb="FFFF0000"/>
        <rFont val="宋体"/>
        <family val="3"/>
        <charset val="134"/>
      </rPr>
      <t>元，时效</t>
    </r>
    <r>
      <rPr>
        <b/>
        <sz val="9"/>
        <color rgb="FFFF0000"/>
        <rFont val="Times New Roman"/>
        <family val="1"/>
      </rPr>
      <t>+2</t>
    </r>
  </si>
  <si>
    <t>广州</t>
  </si>
  <si>
    <r>
      <rPr>
        <b/>
        <sz val="10"/>
        <color indexed="8"/>
        <rFont val="Times New Roman"/>
        <family val="1"/>
      </rPr>
      <t>2</t>
    </r>
    <r>
      <rPr>
        <b/>
        <sz val="10"/>
        <color indexed="8"/>
        <rFont val="宋体"/>
        <family val="3"/>
        <charset val="134"/>
      </rPr>
      <t>天</t>
    </r>
  </si>
  <si>
    <t>0</t>
  </si>
  <si>
    <r>
      <rPr>
        <b/>
        <sz val="10"/>
        <color theme="1"/>
        <rFont val="楷体_GB2312"/>
        <charset val="134"/>
      </rPr>
      <t>台北</t>
    </r>
  </si>
  <si>
    <r>
      <rPr>
        <b/>
        <sz val="10"/>
        <color indexed="8"/>
        <rFont val="楷体_GB2312"/>
        <charset val="134"/>
      </rPr>
      <t>香港</t>
    </r>
  </si>
  <si>
    <r>
      <rPr>
        <b/>
        <sz val="10"/>
        <color indexed="8"/>
        <rFont val="Times New Roman"/>
        <family val="1"/>
      </rPr>
      <t>2</t>
    </r>
    <r>
      <rPr>
        <b/>
        <sz val="10"/>
        <color indexed="8"/>
        <rFont val="楷体_GB2312"/>
        <charset val="134"/>
      </rPr>
      <t>天</t>
    </r>
  </si>
  <si>
    <t>金耀清</t>
  </si>
  <si>
    <t xml:space="preserve">2851393084  jinyq@szt.com.cn   </t>
  </si>
  <si>
    <t>33901701 13482098075</t>
  </si>
  <si>
    <r>
      <rPr>
        <b/>
        <sz val="10"/>
        <color indexed="8"/>
        <rFont val="Times New Roman"/>
        <family val="1"/>
      </rPr>
      <t>1</t>
    </r>
    <r>
      <rPr>
        <b/>
        <sz val="10"/>
        <color indexed="8"/>
        <rFont val="楷体_GB2312"/>
        <charset val="134"/>
      </rPr>
      <t>天</t>
    </r>
  </si>
  <si>
    <t>CEB</t>
  </si>
  <si>
    <t>散货/托盘</t>
  </si>
  <si>
    <t>台北</t>
  </si>
  <si>
    <t>2-3天</t>
  </si>
  <si>
    <r>
      <rPr>
        <b/>
        <sz val="10"/>
        <color indexed="8"/>
        <rFont val="Times New Roman"/>
        <family val="1"/>
      </rPr>
      <t>2-3</t>
    </r>
    <r>
      <rPr>
        <b/>
        <sz val="10"/>
        <color indexed="8"/>
        <rFont val="楷体_GB2312"/>
        <charset val="134"/>
      </rPr>
      <t>天</t>
    </r>
  </si>
  <si>
    <t>DAD</t>
  </si>
  <si>
    <t>HAN/SGN</t>
  </si>
  <si>
    <r>
      <rPr>
        <b/>
        <sz val="10"/>
        <color indexed="8"/>
        <rFont val="楷体_GB2312"/>
        <charset val="134"/>
      </rPr>
      <t>广州</t>
    </r>
  </si>
  <si>
    <t>4.00+0.00</t>
  </si>
  <si>
    <t>2天</t>
  </si>
  <si>
    <t>ICN</t>
  </si>
  <si>
    <t>CAN</t>
  </si>
  <si>
    <t>CGK</t>
  </si>
  <si>
    <r>
      <rPr>
        <b/>
        <sz val="10"/>
        <color indexed="8"/>
        <rFont val="Times New Roman"/>
        <family val="1"/>
      </rPr>
      <t>3</t>
    </r>
    <r>
      <rPr>
        <b/>
        <sz val="10"/>
        <color indexed="8"/>
        <rFont val="宋体"/>
        <family val="3"/>
        <charset val="134"/>
      </rPr>
      <t>天</t>
    </r>
  </si>
  <si>
    <r>
      <rPr>
        <b/>
        <sz val="10"/>
        <color indexed="53"/>
        <rFont val="楷体_GB2312"/>
        <charset val="134"/>
      </rPr>
      <t>根据</t>
    </r>
    <r>
      <rPr>
        <b/>
        <sz val="10"/>
        <color indexed="53"/>
        <rFont val="Times New Roman"/>
        <family val="1"/>
      </rPr>
      <t>JKT</t>
    </r>
    <r>
      <rPr>
        <b/>
        <sz val="10"/>
        <color indexed="53"/>
        <rFont val="楷体_GB2312"/>
        <charset val="134"/>
      </rPr>
      <t>海关</t>
    </r>
    <r>
      <rPr>
        <b/>
        <sz val="10"/>
        <color indexed="53"/>
        <rFont val="Times New Roman"/>
        <family val="1"/>
      </rPr>
      <t>10</t>
    </r>
    <r>
      <rPr>
        <b/>
        <sz val="10"/>
        <color indexed="53"/>
        <rFont val="楷体_GB2312"/>
        <charset val="134"/>
      </rPr>
      <t>月</t>
    </r>
    <r>
      <rPr>
        <b/>
        <sz val="10"/>
        <color indexed="53"/>
        <rFont val="Times New Roman"/>
        <family val="1"/>
      </rPr>
      <t>1</t>
    </r>
    <r>
      <rPr>
        <b/>
        <sz val="10"/>
        <color indexed="53"/>
        <rFont val="楷体_GB2312"/>
        <charset val="134"/>
      </rPr>
      <t>日要求</t>
    </r>
    <r>
      <rPr>
        <b/>
        <sz val="10"/>
        <color indexed="53"/>
        <rFont val="Times New Roman"/>
        <family val="1"/>
      </rPr>
      <t xml:space="preserve">, </t>
    </r>
    <r>
      <rPr>
        <b/>
        <sz val="10"/>
        <color indexed="53"/>
        <rFont val="楷体_GB2312"/>
        <charset val="134"/>
      </rPr>
      <t>要求收发货人必须详细制单</t>
    </r>
    <r>
      <rPr>
        <b/>
        <sz val="10"/>
        <color indexed="53"/>
        <rFont val="Times New Roman"/>
        <family val="1"/>
      </rPr>
      <t xml:space="preserve">, </t>
    </r>
    <r>
      <rPr>
        <b/>
        <sz val="10"/>
        <color indexed="53"/>
        <rFont val="楷体_GB2312"/>
        <charset val="134"/>
      </rPr>
      <t>包括</t>
    </r>
    <r>
      <rPr>
        <b/>
        <sz val="10"/>
        <color indexed="53"/>
        <rFont val="Times New Roman"/>
        <family val="1"/>
      </rPr>
      <t>:</t>
    </r>
    <r>
      <rPr>
        <b/>
        <sz val="10"/>
        <color indexed="53"/>
        <rFont val="楷体_GB2312"/>
        <charset val="134"/>
      </rPr>
      <t>公司抬头</t>
    </r>
    <r>
      <rPr>
        <b/>
        <sz val="10"/>
        <color indexed="53"/>
        <rFont val="Times New Roman"/>
        <family val="1"/>
      </rPr>
      <t>,</t>
    </r>
    <r>
      <rPr>
        <b/>
        <sz val="10"/>
        <color indexed="53"/>
        <rFont val="楷体_GB2312"/>
        <charset val="134"/>
      </rPr>
      <t>地址</t>
    </r>
    <r>
      <rPr>
        <b/>
        <sz val="10"/>
        <color indexed="53"/>
        <rFont val="Times New Roman"/>
        <family val="1"/>
      </rPr>
      <t>,</t>
    </r>
    <r>
      <rPr>
        <b/>
        <sz val="10"/>
        <color indexed="53"/>
        <rFont val="楷体_GB2312"/>
        <charset val="134"/>
      </rPr>
      <t>联系电话。同时由于系统限制，主分单上收发货人的信息内容必须要分别控制在名称</t>
    </r>
    <r>
      <rPr>
        <b/>
        <sz val="10"/>
        <color indexed="53"/>
        <rFont val="Times New Roman"/>
        <family val="1"/>
      </rPr>
      <t>25</t>
    </r>
    <r>
      <rPr>
        <b/>
        <sz val="10"/>
        <color indexed="53"/>
        <rFont val="楷体_GB2312"/>
        <charset val="134"/>
      </rPr>
      <t>个，地址</t>
    </r>
    <r>
      <rPr>
        <b/>
        <sz val="10"/>
        <color indexed="53"/>
        <rFont val="Times New Roman"/>
        <family val="1"/>
      </rPr>
      <t>35</t>
    </r>
    <r>
      <rPr>
        <b/>
        <sz val="10"/>
        <color indexed="53"/>
        <rFont val="楷体_GB2312"/>
        <charset val="134"/>
      </rPr>
      <t>个字母内，</t>
    </r>
  </si>
  <si>
    <t>包括所有的空格，字母和符号。如不符合以上二点，在目的港会产生清关问题及相关罚金，对此航空公司盖不负责。另外，如因航空公司原因发生进口仓单问题，航空公司负责更改，</t>
  </si>
  <si>
    <r>
      <rPr>
        <b/>
        <sz val="10"/>
        <color indexed="53"/>
        <rFont val="楷体_GB2312"/>
        <charset val="134"/>
      </rPr>
      <t>但不负责罚金及仓储费。如需更改收货人地址（无论何种原因），除支付</t>
    </r>
    <r>
      <rPr>
        <b/>
        <sz val="10"/>
        <color indexed="53"/>
        <rFont val="Times New Roman"/>
        <family val="1"/>
      </rPr>
      <t>CCA</t>
    </r>
    <r>
      <rPr>
        <b/>
        <sz val="10"/>
        <color indexed="53"/>
        <rFont val="楷体_GB2312"/>
        <charset val="134"/>
      </rPr>
      <t>更改费用外，另需要支付印度尼西亚海关征收</t>
    </r>
    <r>
      <rPr>
        <b/>
        <sz val="10"/>
        <color indexed="53"/>
        <rFont val="Times New Roman"/>
        <family val="1"/>
      </rPr>
      <t>USD6.00/</t>
    </r>
    <r>
      <rPr>
        <b/>
        <sz val="10"/>
        <color indexed="53"/>
        <rFont val="楷体_GB2312"/>
        <charset val="134"/>
      </rPr>
      <t>每票</t>
    </r>
    <r>
      <rPr>
        <b/>
        <sz val="10"/>
        <color indexed="53"/>
        <rFont val="Times New Roman"/>
        <family val="1"/>
      </rPr>
      <t xml:space="preserve"> </t>
    </r>
    <r>
      <rPr>
        <b/>
        <sz val="10"/>
        <color indexed="53"/>
        <rFont val="楷体_GB2312"/>
        <charset val="134"/>
      </rPr>
      <t>至</t>
    </r>
    <r>
      <rPr>
        <b/>
        <sz val="10"/>
        <color indexed="53"/>
        <rFont val="Times New Roman"/>
        <family val="1"/>
      </rPr>
      <t xml:space="preserve"> USD14.00/</t>
    </r>
    <r>
      <rPr>
        <b/>
        <sz val="10"/>
        <color indexed="53"/>
        <rFont val="楷体_GB2312"/>
        <charset val="134"/>
      </rPr>
      <t>每票</t>
    </r>
    <r>
      <rPr>
        <b/>
        <sz val="10"/>
        <color indexed="53"/>
        <rFont val="Times New Roman"/>
        <family val="1"/>
      </rPr>
      <t xml:space="preserve"> </t>
    </r>
    <r>
      <rPr>
        <b/>
        <sz val="10"/>
        <color indexed="53"/>
        <rFont val="楷体_GB2312"/>
        <charset val="134"/>
      </rPr>
      <t>的费用。</t>
    </r>
  </si>
  <si>
    <t>KUL</t>
  </si>
  <si>
    <t>MFM</t>
  </si>
  <si>
    <t>BR/daily</t>
  </si>
  <si>
    <t>托盘</t>
  </si>
  <si>
    <t>MNL</t>
  </si>
  <si>
    <t>2851393085  jinyq@szt.com.cn</t>
  </si>
  <si>
    <r>
      <rPr>
        <b/>
        <sz val="9"/>
        <color indexed="8"/>
        <rFont val="宋体"/>
        <family val="3"/>
        <charset val="134"/>
      </rPr>
      <t>散货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family val="3"/>
        <charset val="134"/>
      </rPr>
      <t>托盘</t>
    </r>
  </si>
  <si>
    <t>4.00+1.00</t>
  </si>
  <si>
    <t>MU7211/ daily  ETD0005</t>
  </si>
  <si>
    <r>
      <rPr>
        <b/>
        <sz val="10"/>
        <color theme="1"/>
        <rFont val="Times New Roman"/>
        <family val="1"/>
      </rPr>
      <t>1</t>
    </r>
    <r>
      <rPr>
        <b/>
        <sz val="10"/>
        <color theme="1"/>
        <rFont val="宋体"/>
        <family val="3"/>
        <charset val="134"/>
      </rPr>
      <t>天</t>
    </r>
  </si>
  <si>
    <t>散货</t>
  </si>
  <si>
    <t>5J/1.3.5</t>
  </si>
  <si>
    <r>
      <rPr>
        <b/>
        <sz val="10"/>
        <color theme="1"/>
        <rFont val="楷体_GB2312"/>
        <charset val="134"/>
      </rPr>
      <t>广州</t>
    </r>
  </si>
  <si>
    <r>
      <rPr>
        <b/>
        <sz val="10"/>
        <color theme="1"/>
        <rFont val="Times New Roman"/>
        <family val="1"/>
      </rPr>
      <t>2</t>
    </r>
    <r>
      <rPr>
        <b/>
        <sz val="10"/>
        <color theme="1"/>
        <rFont val="宋体"/>
        <family val="3"/>
        <charset val="134"/>
      </rPr>
      <t>天</t>
    </r>
  </si>
  <si>
    <r>
      <rPr>
        <b/>
        <sz val="10"/>
        <color theme="1"/>
        <rFont val="Times New Roman"/>
        <family val="1"/>
      </rPr>
      <t>2</t>
    </r>
    <r>
      <rPr>
        <b/>
        <sz val="10"/>
        <color theme="1"/>
        <rFont val="楷体_GB2312"/>
        <charset val="134"/>
      </rPr>
      <t>天</t>
    </r>
  </si>
  <si>
    <t>33901702/  13601726338</t>
  </si>
  <si>
    <t>MLE</t>
  </si>
  <si>
    <t xml:space="preserve">2851393084  jinyq@szt.com.cn </t>
  </si>
  <si>
    <t>PEN</t>
  </si>
  <si>
    <t>CX051/daily  ETD0430</t>
  </si>
  <si>
    <r>
      <rPr>
        <b/>
        <sz val="10"/>
        <rFont val="Times New Roman"/>
        <family val="1"/>
      </rPr>
      <t xml:space="preserve"> </t>
    </r>
    <r>
      <rPr>
        <b/>
        <sz val="10"/>
        <rFont val="楷体_GB2312"/>
        <charset val="134"/>
      </rPr>
      <t>散货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托盘</t>
    </r>
  </si>
  <si>
    <t>5.00+1.00</t>
  </si>
  <si>
    <t xml:space="preserve">  </t>
  </si>
  <si>
    <t>直飞</t>
  </si>
  <si>
    <r>
      <rPr>
        <b/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宋体"/>
        <family val="3"/>
        <charset val="134"/>
      </rPr>
      <t>散货</t>
    </r>
  </si>
  <si>
    <r>
      <rPr>
        <b/>
        <sz val="10"/>
        <color indexed="8"/>
        <rFont val="Times New Roman"/>
        <family val="1"/>
      </rPr>
      <t>1-2</t>
    </r>
    <r>
      <rPr>
        <b/>
        <sz val="10"/>
        <color indexed="8"/>
        <rFont val="宋体"/>
        <family val="3"/>
        <charset val="134"/>
      </rPr>
      <t>天</t>
    </r>
  </si>
  <si>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散货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托盘</t>
    </r>
  </si>
  <si>
    <t>PUS</t>
  </si>
  <si>
    <t>在ICN+中转费用，请单询</t>
  </si>
  <si>
    <t xml:space="preserve">CK257/2-7 (0010) </t>
  </si>
  <si>
    <t>中转</t>
  </si>
  <si>
    <t>2851393086  sylvia@szt.com.cn</t>
  </si>
  <si>
    <t>SIN</t>
  </si>
  <si>
    <r>
      <rPr>
        <b/>
        <sz val="10"/>
        <color theme="1"/>
        <rFont val="楷体_GB2312"/>
        <charset val="134"/>
      </rPr>
      <t>香港</t>
    </r>
  </si>
  <si>
    <r>
      <rPr>
        <b/>
        <sz val="10"/>
        <color theme="1"/>
        <rFont val="Times New Roman"/>
        <family val="1"/>
      </rPr>
      <t>1</t>
    </r>
    <r>
      <rPr>
        <b/>
        <sz val="10"/>
        <color theme="1"/>
        <rFont val="楷体_GB2312"/>
        <charset val="134"/>
      </rPr>
      <t>天</t>
    </r>
  </si>
  <si>
    <t>SGN</t>
  </si>
  <si>
    <r>
      <rPr>
        <b/>
        <sz val="10"/>
        <color indexed="8"/>
        <rFont val="楷体_GB2312"/>
        <charset val="134"/>
      </rPr>
      <t>如果客户对发往越南包括</t>
    </r>
    <r>
      <rPr>
        <b/>
        <sz val="10"/>
        <color indexed="8"/>
        <rFont val="Times New Roman"/>
        <family val="1"/>
      </rPr>
      <t>(SGN/HAN)</t>
    </r>
    <r>
      <rPr>
        <b/>
        <sz val="10"/>
        <color indexed="8"/>
        <rFont val="楷体_GB2312"/>
        <charset val="134"/>
      </rPr>
      <t>要求进行提单更改，每一处越南海关要收取</t>
    </r>
    <r>
      <rPr>
        <b/>
        <sz val="10"/>
        <color indexed="8"/>
        <rFont val="Times New Roman"/>
        <family val="1"/>
      </rPr>
      <t>USD20.00</t>
    </r>
    <r>
      <rPr>
        <b/>
        <sz val="10"/>
        <color indexed="8"/>
        <rFont val="楷体_GB2312"/>
        <charset val="134"/>
      </rPr>
      <t>的更改费</t>
    </r>
    <r>
      <rPr>
        <b/>
        <sz val="10"/>
        <color indexed="8"/>
        <rFont val="Times New Roman"/>
        <family val="1"/>
      </rPr>
      <t>,</t>
    </r>
    <r>
      <rPr>
        <b/>
        <sz val="10"/>
        <color indexed="8"/>
        <rFont val="楷体_GB2312"/>
        <charset val="134"/>
      </rPr>
      <t>可由发货人或收货人支付。</t>
    </r>
  </si>
  <si>
    <r>
      <rPr>
        <b/>
        <sz val="10"/>
        <color indexed="8"/>
        <rFont val="Times New Roman"/>
        <family val="1"/>
      </rPr>
      <t>3</t>
    </r>
    <r>
      <rPr>
        <b/>
        <sz val="10"/>
        <color indexed="8"/>
        <rFont val="楷体_GB2312"/>
        <charset val="134"/>
      </rPr>
      <t>天</t>
    </r>
  </si>
  <si>
    <t>4.00+0</t>
  </si>
  <si>
    <t>SOC</t>
  </si>
  <si>
    <t>GA0895/247ETD1005</t>
  </si>
  <si>
    <r>
      <rPr>
        <b/>
        <sz val="10"/>
        <color indexed="8"/>
        <rFont val="楷体_GB2312"/>
        <charset val="134"/>
      </rPr>
      <t>雅加达</t>
    </r>
  </si>
  <si>
    <t>SRG</t>
  </si>
  <si>
    <t xml:space="preserve">JOG </t>
  </si>
  <si>
    <t>澳洲地区</t>
  </si>
  <si>
    <t>航班</t>
  </si>
  <si>
    <r>
      <rPr>
        <b/>
        <sz val="10"/>
        <color indexed="9"/>
        <rFont val="楷体_GB2312"/>
        <charset val="134"/>
      </rPr>
      <t>联系我们</t>
    </r>
  </si>
  <si>
    <r>
      <rPr>
        <b/>
        <sz val="10"/>
        <color indexed="9"/>
        <rFont val="楷体_GB2312"/>
        <charset val="134"/>
      </rPr>
      <t>可装载货物类型</t>
    </r>
  </si>
  <si>
    <t>SYD</t>
  </si>
  <si>
    <t>8.00+0.00</t>
  </si>
  <si>
    <t>MEL</t>
  </si>
  <si>
    <t>BNE</t>
  </si>
  <si>
    <t>AKL</t>
  </si>
  <si>
    <t>有货可议价，请询销售、客服或航线员朱嘉俊   南航在以上航班上要求货物底面积的压强小于600,否则需要在货物的底部另加平板包装,请在接受托盘货物时留意</t>
  </si>
  <si>
    <r>
      <rPr>
        <b/>
        <sz val="10"/>
        <color indexed="8"/>
        <rFont val="Times New Roman"/>
        <family val="1"/>
      </rPr>
      <t>3-4</t>
    </r>
    <r>
      <rPr>
        <b/>
        <sz val="10"/>
        <color indexed="8"/>
        <rFont val="楷体_GB2312"/>
        <charset val="134"/>
      </rPr>
      <t>天</t>
    </r>
  </si>
  <si>
    <r>
      <rPr>
        <b/>
        <sz val="10"/>
        <rFont val="Times New Roman"/>
        <family val="1"/>
      </rPr>
      <t>SYD/MEL</t>
    </r>
    <r>
      <rPr>
        <b/>
        <sz val="10"/>
        <rFont val="楷体_GB2312"/>
        <charset val="134"/>
      </rPr>
      <t>散货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托盘</t>
    </r>
    <r>
      <rPr>
        <b/>
        <sz val="10"/>
        <rFont val="Times New Roman"/>
        <family val="1"/>
      </rPr>
      <t xml:space="preserve">     </t>
    </r>
  </si>
  <si>
    <t>SYD/MEL</t>
  </si>
  <si>
    <t>日本地区</t>
  </si>
  <si>
    <t>NH8432/daily</t>
  </si>
  <si>
    <t>CK241/23467(1845)</t>
  </si>
  <si>
    <t>KIX</t>
  </si>
  <si>
    <t xml:space="preserve"> </t>
  </si>
  <si>
    <t>NGO</t>
  </si>
  <si>
    <t>CZ379/ daily (1755)</t>
  </si>
  <si>
    <t>6.50+0.00</t>
  </si>
  <si>
    <r>
      <rPr>
        <b/>
        <sz val="10"/>
        <color indexed="8"/>
        <rFont val="楷体_GB2312"/>
        <charset val="134"/>
      </rPr>
      <t>航空公司</t>
    </r>
    <r>
      <rPr>
        <b/>
        <sz val="10"/>
        <color indexed="8"/>
        <rFont val="Times New Roman"/>
        <family val="1"/>
      </rPr>
      <t xml:space="preserve"> </t>
    </r>
  </si>
  <si>
    <r>
      <rPr>
        <b/>
        <sz val="10"/>
        <color indexed="8"/>
        <rFont val="楷体_GB2312"/>
        <charset val="134"/>
      </rPr>
      <t>货物航班信息查询网站</t>
    </r>
  </si>
  <si>
    <t>BR</t>
  </si>
  <si>
    <t>http://www.brcargo.com/AWB/cargoQuery.do</t>
  </si>
  <si>
    <t>CA</t>
  </si>
  <si>
    <t>http://www.airchina.com.cn/CargoService/CargoInquiry/default.shtml</t>
  </si>
  <si>
    <t>CX</t>
  </si>
  <si>
    <t>http://www.cathaypacificcargo.com/usrapps/identity/home.aspx</t>
  </si>
  <si>
    <t>CZ</t>
  </si>
  <si>
    <t>http://tang.cs-air.com/WebFace/Tang.WebFace.Cargo/AgentAwbBrower.aspx</t>
  </si>
  <si>
    <t>F4</t>
  </si>
  <si>
    <t>http://219.142.127.41/F4/Service/index.aspx?strCul=zh-CN</t>
  </si>
  <si>
    <t>FM</t>
  </si>
  <si>
    <t>http://cargo.shanghai-air.com/Query/OrderQuery.aspx</t>
  </si>
  <si>
    <t>GA</t>
  </si>
  <si>
    <t>http://www.cargoserv.com/tracking.asp?Carrier=GA&amp;Pfx=126</t>
  </si>
  <si>
    <t>KE</t>
  </si>
  <si>
    <t>http://cargo.koreanair.com/eng/main_page.jsp</t>
  </si>
  <si>
    <t>MH</t>
  </si>
  <si>
    <t>http://www.maskargo.com/module.php?folder=ecommerce&amp;filename=ost</t>
  </si>
  <si>
    <t>MU/CK</t>
  </si>
  <si>
    <t>http://cargo.ce-air.com/mu/</t>
  </si>
  <si>
    <t>MU-BI</t>
  </si>
  <si>
    <t>http://royalskies.bruneiair.com/cargo_awb/newSearchAction.do</t>
  </si>
  <si>
    <t>NX</t>
  </si>
  <si>
    <t>http://202.106.139.28/nx/PublicEng/index.aspx?strCul=zh-CN</t>
  </si>
  <si>
    <t>NZ</t>
  </si>
  <si>
    <t>http://www.airnewzealand.com.cn/aboutus/cargo/default.htm</t>
  </si>
  <si>
    <t>PR</t>
  </si>
  <si>
    <t>http://www.cargoserv.com/tracking.asp?Carrier=PR&amp;Pfx=079</t>
  </si>
  <si>
    <t>QF</t>
  </si>
  <si>
    <t>http://www.cargoserv.com/tracking.asp?Carrier=QF&amp;Pfx=081</t>
  </si>
  <si>
    <t>SQ</t>
  </si>
  <si>
    <t>http://www.siacargo.com/eservice_siatrk.aspx?suffix1=83256331</t>
  </si>
  <si>
    <t>TG</t>
  </si>
  <si>
    <t>http://www.cargoserv.com/tracking.asp?Carrier=TG&amp;Pfx=217</t>
  </si>
  <si>
    <t>RH</t>
  </si>
  <si>
    <t>http://www.hactl.com/webapp/hactlpbf/CargoTracking/CargoTracking.jsp?language=gb&amp;country=CN</t>
  </si>
  <si>
    <t>UPS/5X</t>
  </si>
  <si>
    <t>http://www.ups.com/actrack/track/submit</t>
  </si>
  <si>
    <t>VN</t>
  </si>
  <si>
    <t xml:space="preserve"> http://www.cargoserv.com/tracking.asp?Carrier=VN&amp;Pfx=738</t>
  </si>
  <si>
    <r>
      <rPr>
        <b/>
        <sz val="10"/>
        <rFont val="楷体_GB2312"/>
        <charset val="134"/>
      </rPr>
      <t>中太客服人员联系方式：</t>
    </r>
    <r>
      <rPr>
        <b/>
        <sz val="10"/>
        <rFont val="Times New Roman"/>
        <family val="1"/>
      </rPr>
      <t xml:space="preserve">    </t>
    </r>
  </si>
  <si>
    <r>
      <rPr>
        <b/>
        <sz val="10"/>
        <rFont val="宋体"/>
        <family val="3"/>
        <charset val="134"/>
      </rPr>
      <t>沈艳</t>
    </r>
    <r>
      <rPr>
        <b/>
        <sz val="10"/>
        <rFont val="Times New Roman"/>
        <family val="1"/>
      </rPr>
      <t xml:space="preserve"> 64412433-170  13817522851  </t>
    </r>
    <r>
      <rPr>
        <b/>
        <sz val="10"/>
        <rFont val="宋体"/>
        <family val="3"/>
        <charset val="134"/>
      </rPr>
      <t>企业</t>
    </r>
    <r>
      <rPr>
        <b/>
        <sz val="10"/>
        <rFont val="Times New Roman"/>
        <family val="1"/>
      </rPr>
      <t xml:space="preserve">QQ2851393092  </t>
    </r>
    <r>
      <rPr>
        <b/>
        <sz val="10"/>
        <rFont val="宋体"/>
        <family val="3"/>
        <charset val="134"/>
      </rPr>
      <t>邮箱</t>
    </r>
    <r>
      <rPr>
        <b/>
        <sz val="10"/>
        <rFont val="Times New Roman"/>
        <family val="1"/>
      </rPr>
      <t xml:space="preserve"> domestic2@szt.com.cn
</t>
    </r>
  </si>
  <si>
    <r>
      <rPr>
        <b/>
        <sz val="10"/>
        <rFont val="楷体_GB2312"/>
        <charset val="134"/>
      </rPr>
      <t>财务对帐及开票：</t>
    </r>
    <r>
      <rPr>
        <b/>
        <sz val="10"/>
        <rFont val="Times New Roman"/>
        <family val="1"/>
      </rPr>
      <t xml:space="preserve">64412433-119/124 </t>
    </r>
  </si>
  <si>
    <r>
      <rPr>
        <b/>
        <sz val="10"/>
        <rFont val="Times New Roman"/>
        <family val="1"/>
      </rPr>
      <t>1.</t>
    </r>
    <r>
      <rPr>
        <b/>
        <sz val="10"/>
        <rFont val="楷体_GB2312"/>
        <charset val="134"/>
      </rPr>
      <t>以上价格均已包含附加费</t>
    </r>
    <r>
      <rPr>
        <b/>
        <sz val="10"/>
        <rFont val="Times New Roman"/>
        <family val="1"/>
      </rPr>
      <t>,</t>
    </r>
    <r>
      <rPr>
        <b/>
        <sz val="10"/>
        <rFont val="楷体_GB2312"/>
        <charset val="134"/>
      </rPr>
      <t>但是不包括杂费</t>
    </r>
    <r>
      <rPr>
        <b/>
        <sz val="10"/>
        <rFont val="Times New Roman"/>
        <family val="1"/>
      </rPr>
      <t>:-45KGS</t>
    </r>
    <r>
      <rPr>
        <b/>
        <sz val="10"/>
        <rFont val="楷体_GB2312"/>
        <charset val="134"/>
      </rPr>
      <t>杂费为</t>
    </r>
    <r>
      <rPr>
        <b/>
        <sz val="10"/>
        <rFont val="Times New Roman"/>
        <family val="1"/>
      </rPr>
      <t>350.00,+45KGS</t>
    </r>
    <r>
      <rPr>
        <b/>
        <sz val="10"/>
        <rFont val="楷体_GB2312"/>
        <charset val="134"/>
      </rPr>
      <t>杂费为</t>
    </r>
    <r>
      <rPr>
        <b/>
        <sz val="10"/>
        <rFont val="Times New Roman"/>
        <family val="1"/>
      </rPr>
      <t>RMB150.00/</t>
    </r>
    <r>
      <rPr>
        <b/>
        <sz val="10"/>
        <rFont val="楷体_GB2312"/>
        <charset val="134"/>
      </rPr>
      <t>票</t>
    </r>
    <r>
      <rPr>
        <b/>
        <sz val="10"/>
        <rFont val="Times New Roman"/>
        <family val="1"/>
      </rPr>
      <t>,</t>
    </r>
    <r>
      <rPr>
        <b/>
        <sz val="10"/>
        <rFont val="楷体_GB2312"/>
        <charset val="134"/>
      </rPr>
      <t>广州南航一体化杂费</t>
    </r>
    <r>
      <rPr>
        <b/>
        <sz val="10"/>
        <rFont val="Times New Roman"/>
        <family val="1"/>
      </rPr>
      <t>RMB200.00/</t>
    </r>
    <r>
      <rPr>
        <b/>
        <sz val="10"/>
        <rFont val="楷体_GB2312"/>
        <charset val="134"/>
      </rPr>
      <t>票</t>
    </r>
    <r>
      <rPr>
        <b/>
        <sz val="10"/>
        <rFont val="Times New Roman"/>
        <family val="1"/>
      </rPr>
      <t>;</t>
    </r>
    <r>
      <rPr>
        <b/>
        <sz val="10"/>
        <rFont val="楷体_GB2312"/>
        <charset val="134"/>
      </rPr>
      <t>连单费为</t>
    </r>
    <r>
      <rPr>
        <b/>
        <sz val="10"/>
        <rFont val="Times New Roman"/>
        <family val="1"/>
      </rPr>
      <t>40</t>
    </r>
    <r>
      <rPr>
        <b/>
        <sz val="10"/>
        <rFont val="楷体_GB2312"/>
        <charset val="134"/>
      </rPr>
      <t>元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份</t>
    </r>
    <r>
      <rPr>
        <b/>
        <sz val="10"/>
        <rFont val="Times New Roman"/>
        <family val="1"/>
      </rPr>
      <t>;</t>
    </r>
    <r>
      <rPr>
        <b/>
        <sz val="10"/>
        <rFont val="楷体_GB2312"/>
        <charset val="134"/>
      </rPr>
      <t>深圳南航一体化RMB370元/票；</t>
    </r>
  </si>
  <si>
    <r>
      <rPr>
        <b/>
        <sz val="10"/>
        <rFont val="楷体_GB2312"/>
        <charset val="134"/>
      </rPr>
      <t>如有二票或以上报关</t>
    </r>
    <r>
      <rPr>
        <b/>
        <sz val="10"/>
        <rFont val="Times New Roman"/>
        <family val="1"/>
      </rPr>
      <t>,</t>
    </r>
    <r>
      <rPr>
        <b/>
        <sz val="10"/>
        <rFont val="楷体_GB2312"/>
        <charset val="134"/>
      </rPr>
      <t>直单报关费</t>
    </r>
    <r>
      <rPr>
        <b/>
        <sz val="10"/>
        <rFont val="Times New Roman"/>
        <family val="1"/>
      </rPr>
      <t>RMB100.00/</t>
    </r>
    <r>
      <rPr>
        <b/>
        <sz val="10"/>
        <rFont val="楷体_GB2312"/>
        <charset val="134"/>
      </rPr>
      <t>票</t>
    </r>
    <r>
      <rPr>
        <b/>
        <sz val="10"/>
        <rFont val="Times New Roman"/>
        <family val="1"/>
      </rPr>
      <t>,</t>
    </r>
    <r>
      <rPr>
        <b/>
        <sz val="10"/>
        <rFont val="楷体_GB2312"/>
        <charset val="134"/>
      </rPr>
      <t>转关报关费</t>
    </r>
    <r>
      <rPr>
        <b/>
        <sz val="10"/>
        <rFont val="Times New Roman"/>
        <family val="1"/>
      </rPr>
      <t>RMB150.00/</t>
    </r>
    <r>
      <rPr>
        <b/>
        <sz val="10"/>
        <rFont val="楷体_GB2312"/>
        <charset val="134"/>
      </rPr>
      <t>票。货物运抵信息服务费为</t>
    </r>
    <r>
      <rPr>
        <b/>
        <sz val="10"/>
        <rFont val="Times New Roman"/>
        <family val="1"/>
      </rPr>
      <t>5</t>
    </r>
    <r>
      <rPr>
        <b/>
        <sz val="10"/>
        <rFont val="楷体_GB2312"/>
        <charset val="134"/>
      </rPr>
      <t>元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分单或主单，若无分单的，按</t>
    </r>
    <r>
      <rPr>
        <b/>
        <sz val="10"/>
        <rFont val="Times New Roman"/>
        <family val="1"/>
      </rPr>
      <t>5</t>
    </r>
    <r>
      <rPr>
        <b/>
        <sz val="10"/>
        <rFont val="楷体_GB2312"/>
        <charset val="134"/>
      </rPr>
      <t>元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主单收取。</t>
    </r>
  </si>
  <si>
    <r>
      <rPr>
        <b/>
        <sz val="10"/>
        <rFont val="Times New Roman"/>
        <family val="1"/>
      </rPr>
      <t xml:space="preserve">2. </t>
    </r>
    <r>
      <rPr>
        <b/>
        <sz val="10"/>
        <rFont val="楷体_GB2312"/>
        <charset val="134"/>
      </rPr>
      <t>其他报关费如下：展览品报关</t>
    </r>
    <r>
      <rPr>
        <b/>
        <sz val="10"/>
        <rFont val="Times New Roman"/>
        <family val="1"/>
      </rPr>
      <t>(</t>
    </r>
    <r>
      <rPr>
        <b/>
        <sz val="10"/>
        <rFont val="楷体_GB2312"/>
        <charset val="134"/>
      </rPr>
      <t>即</t>
    </r>
    <r>
      <rPr>
        <b/>
        <sz val="10"/>
        <rFont val="Times New Roman"/>
        <family val="1"/>
      </rPr>
      <t>ATA</t>
    </r>
    <r>
      <rPr>
        <b/>
        <sz val="10"/>
        <rFont val="楷体_GB2312"/>
        <charset val="134"/>
      </rPr>
      <t>单证</t>
    </r>
    <r>
      <rPr>
        <b/>
        <sz val="10"/>
        <rFont val="Times New Roman"/>
        <family val="1"/>
      </rPr>
      <t>)</t>
    </r>
    <r>
      <rPr>
        <b/>
        <sz val="10"/>
        <rFont val="楷体_GB2312"/>
        <charset val="134"/>
      </rPr>
      <t>报关费为</t>
    </r>
    <r>
      <rPr>
        <b/>
        <sz val="10"/>
        <rFont val="Times New Roman"/>
        <family val="1"/>
      </rPr>
      <t>1000</t>
    </r>
    <r>
      <rPr>
        <b/>
        <sz val="10"/>
        <rFont val="楷体_GB2312"/>
        <charset val="134"/>
      </rPr>
      <t>元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票；暂时进出口、修理物品、退运货物的报关费为</t>
    </r>
    <r>
      <rPr>
        <b/>
        <sz val="10"/>
        <rFont val="Times New Roman"/>
        <family val="1"/>
      </rPr>
      <t>800</t>
    </r>
    <r>
      <rPr>
        <b/>
        <sz val="10"/>
        <rFont val="楷体_GB2312"/>
        <charset val="134"/>
      </rPr>
      <t>元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票且上吨的货物不免收；</t>
    </r>
  </si>
  <si>
    <r>
      <rPr>
        <b/>
        <sz val="10"/>
        <rFont val="楷体_GB2312"/>
        <charset val="134"/>
      </rPr>
      <t>退关报关费为</t>
    </r>
    <r>
      <rPr>
        <b/>
        <sz val="10"/>
        <rFont val="Times New Roman"/>
        <family val="1"/>
      </rPr>
      <t>1000</t>
    </r>
    <r>
      <rPr>
        <b/>
        <sz val="10"/>
        <rFont val="楷体_GB2312"/>
        <charset val="134"/>
      </rPr>
      <t>元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票；补拉退单为</t>
    </r>
    <r>
      <rPr>
        <b/>
        <sz val="10"/>
        <rFont val="Times New Roman"/>
        <family val="1"/>
      </rPr>
      <t>100</t>
    </r>
    <r>
      <rPr>
        <b/>
        <sz val="10"/>
        <rFont val="楷体_GB2312"/>
        <charset val="134"/>
      </rPr>
      <t>元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份；出运后改单为</t>
    </r>
    <r>
      <rPr>
        <b/>
        <sz val="10"/>
        <rFont val="Times New Roman"/>
        <family val="1"/>
      </rPr>
      <t>500</t>
    </r>
    <r>
      <rPr>
        <b/>
        <sz val="10"/>
        <rFont val="楷体_GB2312"/>
        <charset val="134"/>
      </rPr>
      <t>元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份</t>
    </r>
  </si>
  <si>
    <r>
      <rPr>
        <b/>
        <sz val="10"/>
        <color indexed="8"/>
        <rFont val="Times New Roman"/>
        <family val="1"/>
      </rPr>
      <t xml:space="preserve">3. </t>
    </r>
    <r>
      <rPr>
        <b/>
        <sz val="10"/>
        <color indexed="8"/>
        <rFont val="楷体_GB2312"/>
        <charset val="134"/>
      </rPr>
      <t>如货物被海关查验需要加收查验费或监管车短驳费，收费标准请参此文件中的</t>
    </r>
    <r>
      <rPr>
        <b/>
        <sz val="10"/>
        <color indexed="8"/>
        <rFont val="Times New Roman"/>
        <family val="1"/>
      </rPr>
      <t>SHEET</t>
    </r>
    <r>
      <rPr>
        <b/>
        <sz val="10"/>
        <color indexed="8"/>
        <rFont val="楷体_GB2312"/>
        <charset val="134"/>
      </rPr>
      <t>《海关查验收费标准》。</t>
    </r>
  </si>
  <si>
    <r>
      <rPr>
        <b/>
        <sz val="10"/>
        <color indexed="8"/>
        <rFont val="Times New Roman"/>
        <family val="1"/>
      </rPr>
      <t xml:space="preserve">4. </t>
    </r>
    <r>
      <rPr>
        <b/>
        <sz val="10"/>
        <color indexed="8"/>
        <rFont val="宋体"/>
        <family val="3"/>
        <charset val="134"/>
      </rPr>
      <t>周日操作的货物另外加收每票50元的操作费用,自报关及上吨的货物不免收。如周日操作时临时取消货物，因加班人员已经在岗，故仍需加收此费用。</t>
    </r>
  </si>
  <si>
    <r>
      <rPr>
        <b/>
        <sz val="10"/>
        <color indexed="8"/>
        <rFont val="Times New Roman"/>
        <family val="1"/>
      </rPr>
      <t xml:space="preserve">5. </t>
    </r>
    <r>
      <rPr>
        <b/>
        <sz val="10"/>
        <color indexed="8"/>
        <rFont val="宋体"/>
        <family val="3"/>
        <charset val="134"/>
      </rPr>
      <t>南航的特别要求：接南航通知所有货物另加收海关信息处理费</t>
    </r>
    <r>
      <rPr>
        <b/>
        <sz val="10"/>
        <color indexed="8"/>
        <rFont val="Times New Roman"/>
        <family val="1"/>
      </rPr>
      <t>(CGC)</t>
    </r>
    <r>
      <rPr>
        <b/>
        <sz val="10"/>
        <color indexed="8"/>
        <rFont val="宋体"/>
        <family val="3"/>
        <charset val="134"/>
      </rPr>
      <t>每份主单</t>
    </r>
    <r>
      <rPr>
        <b/>
        <sz val="10"/>
        <color indexed="8"/>
        <rFont val="Times New Roman"/>
        <family val="1"/>
      </rPr>
      <t>10</t>
    </r>
    <r>
      <rPr>
        <b/>
        <sz val="10"/>
        <color indexed="8"/>
        <rFont val="宋体"/>
        <family val="3"/>
        <charset val="134"/>
      </rPr>
      <t>元</t>
    </r>
    <r>
      <rPr>
        <b/>
        <sz val="10"/>
        <color indexed="8"/>
        <rFont val="Times New Roman"/>
        <family val="1"/>
      </rPr>
      <t>+</t>
    </r>
    <r>
      <rPr>
        <b/>
        <sz val="10"/>
        <color indexed="8"/>
        <rFont val="宋体"/>
        <family val="3"/>
        <charset val="134"/>
      </rPr>
      <t>每份分单</t>
    </r>
    <r>
      <rPr>
        <b/>
        <sz val="10"/>
        <color indexed="8"/>
        <rFont val="Times New Roman"/>
        <family val="1"/>
      </rPr>
      <t>10</t>
    </r>
    <r>
      <rPr>
        <b/>
        <sz val="10"/>
        <color indexed="8"/>
        <rFont val="宋体"/>
        <family val="3"/>
        <charset val="134"/>
      </rPr>
      <t>元。</t>
    </r>
  </si>
  <si>
    <r>
      <rPr>
        <b/>
        <sz val="10"/>
        <rFont val="Times New Roman"/>
        <family val="1"/>
      </rPr>
      <t xml:space="preserve">         </t>
    </r>
    <r>
      <rPr>
        <b/>
        <sz val="10"/>
        <rFont val="楷体_GB2312"/>
        <charset val="134"/>
      </rPr>
      <t>到新西兰境内的货物，除</t>
    </r>
    <r>
      <rPr>
        <b/>
        <sz val="10"/>
        <rFont val="Times New Roman"/>
        <family val="1"/>
      </rPr>
      <t>CX</t>
    </r>
    <r>
      <rPr>
        <b/>
        <sz val="10"/>
        <rFont val="楷体_GB2312"/>
        <charset val="134"/>
      </rPr>
      <t>，</t>
    </r>
    <r>
      <rPr>
        <b/>
        <sz val="10"/>
        <rFont val="Times New Roman"/>
        <family val="1"/>
      </rPr>
      <t>NZ</t>
    </r>
    <r>
      <rPr>
        <b/>
        <sz val="10"/>
        <rFont val="楷体_GB2312"/>
        <charset val="134"/>
      </rPr>
      <t>外，都要收取处理费：</t>
    </r>
    <r>
      <rPr>
        <b/>
        <sz val="10"/>
        <rFont val="Times New Roman"/>
        <family val="1"/>
      </rPr>
      <t>100</t>
    </r>
    <r>
      <rPr>
        <b/>
        <sz val="10"/>
        <rFont val="楷体_GB2312"/>
        <charset val="134"/>
      </rPr>
      <t>公斤以下：</t>
    </r>
    <r>
      <rPr>
        <b/>
        <sz val="10"/>
        <rFont val="Times New Roman"/>
        <family val="1"/>
      </rPr>
      <t>RMB60.00</t>
    </r>
    <r>
      <rPr>
        <b/>
        <sz val="10"/>
        <rFont val="楷体_GB2312"/>
        <charset val="134"/>
      </rPr>
      <t>，</t>
    </r>
    <r>
      <rPr>
        <b/>
        <sz val="10"/>
        <rFont val="Times New Roman"/>
        <family val="1"/>
      </rPr>
      <t xml:space="preserve"> 100KGS</t>
    </r>
    <r>
      <rPr>
        <b/>
        <sz val="10"/>
        <rFont val="楷体_GB2312"/>
        <charset val="134"/>
      </rPr>
      <t>以上是</t>
    </r>
    <r>
      <rPr>
        <b/>
        <sz val="10"/>
        <rFont val="Times New Roman"/>
        <family val="1"/>
      </rPr>
      <t xml:space="preserve">RMB120.00                                          </t>
    </r>
  </si>
  <si>
    <r>
      <rPr>
        <b/>
        <sz val="10"/>
        <rFont val="Times New Roman"/>
        <family val="1"/>
      </rPr>
      <t xml:space="preserve">         </t>
    </r>
    <r>
      <rPr>
        <b/>
        <sz val="10"/>
        <rFont val="楷体_GB2312"/>
        <charset val="134"/>
      </rPr>
      <t>南航到</t>
    </r>
    <r>
      <rPr>
        <b/>
        <sz val="10"/>
        <rFont val="Times New Roman"/>
        <family val="1"/>
      </rPr>
      <t>KUL</t>
    </r>
    <r>
      <rPr>
        <b/>
        <sz val="10"/>
        <rFont val="楷体_GB2312"/>
        <charset val="134"/>
      </rPr>
      <t>需收取目的港海关信息费：主单一份</t>
    </r>
    <r>
      <rPr>
        <b/>
        <sz val="10"/>
        <rFont val="Times New Roman"/>
        <family val="1"/>
      </rPr>
      <t>10.00</t>
    </r>
    <r>
      <rPr>
        <b/>
        <sz val="10"/>
        <rFont val="楷体_GB2312"/>
        <charset val="134"/>
      </rPr>
      <t>元</t>
    </r>
    <r>
      <rPr>
        <b/>
        <sz val="10"/>
        <rFont val="Times New Roman"/>
        <family val="1"/>
      </rPr>
      <t>,</t>
    </r>
    <r>
      <rPr>
        <b/>
        <sz val="10"/>
        <rFont val="楷体_GB2312"/>
        <charset val="134"/>
      </rPr>
      <t>若有分单</t>
    </r>
    <r>
      <rPr>
        <b/>
        <sz val="10"/>
        <rFont val="Times New Roman"/>
        <family val="1"/>
      </rPr>
      <t>,</t>
    </r>
    <r>
      <rPr>
        <b/>
        <sz val="10"/>
        <rFont val="楷体_GB2312"/>
        <charset val="134"/>
      </rPr>
      <t>为每份</t>
    </r>
    <r>
      <rPr>
        <b/>
        <sz val="10"/>
        <rFont val="Times New Roman"/>
        <family val="1"/>
      </rPr>
      <t>10.00</t>
    </r>
    <r>
      <rPr>
        <b/>
        <sz val="10"/>
        <rFont val="楷体_GB2312"/>
        <charset val="134"/>
      </rPr>
      <t>元，并请将此信息提供给我司输入，如不及时提供信息造成目的港补输信息，费用将高达人民币</t>
    </r>
    <r>
      <rPr>
        <b/>
        <sz val="10"/>
        <rFont val="Times New Roman"/>
        <family val="1"/>
      </rPr>
      <t>115.00</t>
    </r>
    <r>
      <rPr>
        <b/>
        <sz val="10"/>
        <rFont val="楷体_GB2312"/>
        <charset val="134"/>
      </rPr>
      <t>元每票。</t>
    </r>
  </si>
  <si>
    <r>
      <rPr>
        <b/>
        <sz val="10"/>
        <rFont val="Times New Roman"/>
        <family val="1"/>
      </rPr>
      <t xml:space="preserve">         </t>
    </r>
    <r>
      <rPr>
        <b/>
        <sz val="10"/>
        <rFont val="楷体_GB2312"/>
        <charset val="134"/>
      </rPr>
      <t>南航不接受塑料包装的布卷，如外包装为塑料袋，我司可提供编织袋进行再包装，但需收取一定费用，请留意。</t>
    </r>
  </si>
  <si>
    <r>
      <rPr>
        <b/>
        <sz val="10"/>
        <color theme="1"/>
        <rFont val="Times New Roman"/>
        <family val="1"/>
      </rPr>
      <t xml:space="preserve">         </t>
    </r>
    <r>
      <rPr>
        <b/>
        <sz val="10"/>
        <color theme="1"/>
        <rFont val="楷体_GB2312"/>
        <charset val="134"/>
      </rPr>
      <t>北京海关要求北京中转的运单上必须打实际品名，不能打</t>
    </r>
    <r>
      <rPr>
        <b/>
        <sz val="10"/>
        <color theme="1"/>
        <rFont val="Times New Roman"/>
        <family val="1"/>
      </rPr>
      <t>CONSOL</t>
    </r>
    <r>
      <rPr>
        <b/>
        <sz val="10"/>
        <color theme="1"/>
        <rFont val="楷体_GB2312"/>
        <charset val="134"/>
      </rPr>
      <t>，同时报关单要符在运单后面到目的港。</t>
    </r>
  </si>
  <si>
    <r>
      <rPr>
        <b/>
        <sz val="10"/>
        <color theme="1"/>
        <rFont val="Times New Roman"/>
        <family val="1"/>
      </rPr>
      <t xml:space="preserve">        </t>
    </r>
    <r>
      <rPr>
        <b/>
        <sz val="10"/>
        <color theme="1"/>
        <rFont val="楷体_GB2312"/>
        <charset val="134"/>
      </rPr>
      <t>所有南航转关的货物，实际出运的分运单信息必须与报关时的分运单信息完全一致，同时分运单内容将直接发送至目的港海关。</t>
    </r>
  </si>
  <si>
    <r>
      <rPr>
        <b/>
        <sz val="10"/>
        <color indexed="8"/>
        <rFont val="Times New Roman"/>
        <family val="1"/>
      </rPr>
      <t xml:space="preserve">6. </t>
    </r>
    <r>
      <rPr>
        <b/>
        <sz val="10"/>
        <color indexed="8"/>
        <rFont val="楷体_GB2312"/>
        <charset val="134"/>
      </rPr>
      <t>超高超宽的货物受安检机的尺寸限制，物流可通过的最大高度</t>
    </r>
    <r>
      <rPr>
        <b/>
        <sz val="10"/>
        <color indexed="8"/>
        <rFont val="Times New Roman"/>
        <family val="1"/>
      </rPr>
      <t>1.85M</t>
    </r>
    <r>
      <rPr>
        <b/>
        <sz val="10"/>
        <color indexed="8"/>
        <rFont val="楷体_GB2312"/>
        <charset val="134"/>
      </rPr>
      <t>，宽度为</t>
    </r>
    <r>
      <rPr>
        <b/>
        <sz val="10"/>
        <color indexed="8"/>
        <rFont val="Times New Roman"/>
        <family val="1"/>
      </rPr>
      <t xml:space="preserve">1.5M, </t>
    </r>
    <r>
      <rPr>
        <b/>
        <sz val="10"/>
        <color indexed="8"/>
        <rFont val="楷体_GB2312"/>
        <charset val="134"/>
      </rPr>
      <t>货站都为</t>
    </r>
    <r>
      <rPr>
        <b/>
        <sz val="10"/>
        <color indexed="8"/>
        <rFont val="Times New Roman"/>
        <family val="1"/>
      </rPr>
      <t>1.50M</t>
    </r>
    <r>
      <rPr>
        <b/>
        <sz val="10"/>
        <color indexed="8"/>
        <rFont val="楷体_GB2312"/>
        <charset val="134"/>
      </rPr>
      <t>。如超过以上尺寸的货物必须放</t>
    </r>
    <r>
      <rPr>
        <b/>
        <sz val="10"/>
        <color indexed="8"/>
        <rFont val="Times New Roman"/>
        <family val="1"/>
      </rPr>
      <t>24</t>
    </r>
    <r>
      <rPr>
        <b/>
        <sz val="10"/>
        <color indexed="8"/>
        <rFont val="楷体_GB2312"/>
        <charset val="134"/>
      </rPr>
      <t>小时后才能出运</t>
    </r>
  </si>
  <si>
    <r>
      <rPr>
        <b/>
        <sz val="10"/>
        <color theme="1"/>
        <rFont val="Times New Roman"/>
        <family val="1"/>
      </rPr>
      <t>7. D7</t>
    </r>
    <r>
      <rPr>
        <b/>
        <sz val="10"/>
        <color theme="1"/>
        <rFont val="楷体_GB2312"/>
        <charset val="134"/>
      </rPr>
      <t>到所有目港的货物，除收取常规杂费外，另加收主单信息费</t>
    </r>
    <r>
      <rPr>
        <b/>
        <sz val="10"/>
        <color theme="1"/>
        <rFont val="Times New Roman"/>
        <family val="1"/>
      </rPr>
      <t>65</t>
    </r>
    <r>
      <rPr>
        <b/>
        <sz val="10"/>
        <color theme="1"/>
        <rFont val="楷体_GB2312"/>
        <charset val="134"/>
      </rPr>
      <t>元，同时到</t>
    </r>
    <r>
      <rPr>
        <b/>
        <sz val="10"/>
        <color theme="1"/>
        <rFont val="Times New Roman"/>
        <family val="1"/>
      </rPr>
      <t>DMK, MNL, CEB, ICN, PUS, CMB, TPE, KHH, DAC, RGN, SGN, DAD</t>
    </r>
    <r>
      <rPr>
        <b/>
        <sz val="10"/>
        <color theme="1"/>
        <rFont val="楷体_GB2312"/>
        <charset val="134"/>
      </rPr>
      <t>港口另外加收</t>
    </r>
    <r>
      <rPr>
        <b/>
        <sz val="10"/>
        <color theme="1"/>
        <rFont val="Times New Roman"/>
        <family val="1"/>
      </rPr>
      <t>Data Capture Fee (CG Fee) CNY15/HAWB</t>
    </r>
  </si>
  <si>
    <r>
      <rPr>
        <b/>
        <sz val="10"/>
        <rFont val="楷体_GB2312"/>
        <charset val="134"/>
      </rPr>
      <t>友情提醒</t>
    </r>
    <r>
      <rPr>
        <b/>
        <sz val="10"/>
        <rFont val="Times New Roman"/>
        <family val="1"/>
      </rPr>
      <t>:</t>
    </r>
  </si>
  <si>
    <r>
      <rPr>
        <b/>
        <i/>
        <sz val="10"/>
        <color indexed="8"/>
        <rFont val="Times New Roman"/>
        <family val="1"/>
      </rPr>
      <t xml:space="preserve">1. </t>
    </r>
    <r>
      <rPr>
        <b/>
        <i/>
        <sz val="10"/>
        <color indexed="8"/>
        <rFont val="楷体_GB2312"/>
        <charset val="134"/>
      </rPr>
      <t>保证运输质量，即日起凡是托盘或木箱的货物，请在托书上注明货物的尺寸。</t>
    </r>
  </si>
  <si>
    <r>
      <rPr>
        <b/>
        <i/>
        <sz val="10"/>
        <color indexed="8"/>
        <rFont val="Times New Roman"/>
        <family val="1"/>
      </rPr>
      <t>2.</t>
    </r>
    <r>
      <rPr>
        <b/>
        <i/>
        <sz val="10"/>
        <color indexed="8"/>
        <rFont val="楷体_GB2312"/>
        <charset val="134"/>
      </rPr>
      <t>凡是到</t>
    </r>
    <r>
      <rPr>
        <b/>
        <i/>
        <sz val="10"/>
        <color indexed="8"/>
        <rFont val="Times New Roman"/>
        <family val="1"/>
      </rPr>
      <t>BKK</t>
    </r>
    <r>
      <rPr>
        <b/>
        <i/>
        <sz val="10"/>
        <color indexed="8"/>
        <rFont val="楷体_GB2312"/>
        <charset val="134"/>
      </rPr>
      <t>、DAC的货物，如果出目的港代理，货出运后分单上任何信息是不允许更改的。如果要更改必须要航空公司发</t>
    </r>
    <r>
      <rPr>
        <b/>
        <i/>
        <sz val="10"/>
        <color indexed="8"/>
        <rFont val="Times New Roman"/>
        <family val="1"/>
      </rPr>
      <t>CCA</t>
    </r>
    <r>
      <rPr>
        <b/>
        <i/>
        <sz val="10"/>
        <color indexed="8"/>
        <rFont val="楷体_GB2312"/>
        <charset val="134"/>
      </rPr>
      <t>更改，但目前国内所有航空公司都不接受分单更改，所以请各位客户谨慎发代理。</t>
    </r>
  </si>
  <si>
    <r>
      <rPr>
        <b/>
        <sz val="10"/>
        <rFont val="宋体"/>
        <family val="3"/>
        <charset val="134"/>
      </rPr>
      <t>航空公司</t>
    </r>
  </si>
  <si>
    <r>
      <rPr>
        <b/>
        <sz val="10"/>
        <color indexed="8"/>
        <rFont val="宋体"/>
        <family val="3"/>
        <charset val="134"/>
      </rPr>
      <t>货物航班信息查询网站</t>
    </r>
  </si>
  <si>
    <t>http://www.thy.com/en-INT/services/cargo_services/index.aspx</t>
  </si>
  <si>
    <r>
      <rPr>
        <u/>
        <sz val="10"/>
        <color indexed="12"/>
        <rFont val="宋体"/>
        <family val="3"/>
        <charset val="134"/>
      </rPr>
      <t>菲律宾航空</t>
    </r>
    <r>
      <rPr>
        <u/>
        <sz val="10"/>
        <color indexed="12"/>
        <rFont val="Times New Roman"/>
        <family val="1"/>
      </rPr>
      <t>PR</t>
    </r>
  </si>
  <si>
    <t>IST</t>
  </si>
  <si>
    <t>LHR</t>
  </si>
  <si>
    <t>TLV</t>
  </si>
  <si>
    <t>CDG</t>
  </si>
  <si>
    <r>
      <rPr>
        <b/>
        <sz val="10"/>
        <rFont val="Times New Roman"/>
        <family val="1"/>
      </rPr>
      <t>1.</t>
    </r>
    <r>
      <rPr>
        <b/>
        <sz val="10"/>
        <rFont val="楷体_GB2312"/>
        <charset val="134"/>
      </rPr>
      <t>以上价格均已包含附加费</t>
    </r>
    <r>
      <rPr>
        <b/>
        <sz val="10"/>
        <rFont val="Times New Roman"/>
        <family val="1"/>
      </rPr>
      <t>,</t>
    </r>
    <r>
      <rPr>
        <b/>
        <sz val="10"/>
        <rFont val="楷体_GB2312"/>
        <charset val="134"/>
      </rPr>
      <t>但是不包括杂费</t>
    </r>
    <r>
      <rPr>
        <b/>
        <sz val="10"/>
        <rFont val="Times New Roman"/>
        <family val="1"/>
      </rPr>
      <t>:-45KGS</t>
    </r>
    <r>
      <rPr>
        <b/>
        <sz val="10"/>
        <rFont val="楷体_GB2312"/>
        <charset val="134"/>
      </rPr>
      <t>杂费为</t>
    </r>
    <r>
      <rPr>
        <b/>
        <sz val="10"/>
        <rFont val="Times New Roman"/>
        <family val="1"/>
      </rPr>
      <t>350.00,+45KGS</t>
    </r>
    <r>
      <rPr>
        <b/>
        <sz val="10"/>
        <rFont val="楷体_GB2312"/>
        <charset val="134"/>
      </rPr>
      <t>杂费为</t>
    </r>
    <r>
      <rPr>
        <b/>
        <sz val="10"/>
        <rFont val="Times New Roman"/>
        <family val="1"/>
      </rPr>
      <t>RMB150.00/</t>
    </r>
    <r>
      <rPr>
        <b/>
        <sz val="10"/>
        <rFont val="楷体_GB2312"/>
        <charset val="134"/>
      </rPr>
      <t>票</t>
    </r>
    <r>
      <rPr>
        <b/>
        <sz val="10"/>
        <rFont val="Times New Roman"/>
        <family val="1"/>
      </rPr>
      <t>,</t>
    </r>
    <r>
      <rPr>
        <b/>
        <sz val="10"/>
        <rFont val="楷体_GB2312"/>
        <charset val="134"/>
      </rPr>
      <t>转关货物杂费</t>
    </r>
    <r>
      <rPr>
        <b/>
        <sz val="10"/>
        <rFont val="Times New Roman"/>
        <family val="1"/>
      </rPr>
      <t>RMB200.00/</t>
    </r>
    <r>
      <rPr>
        <b/>
        <sz val="10"/>
        <rFont val="楷体_GB2312"/>
        <charset val="134"/>
      </rPr>
      <t>票</t>
    </r>
    <r>
      <rPr>
        <b/>
        <sz val="10"/>
        <rFont val="Times New Roman"/>
        <family val="1"/>
      </rPr>
      <t>;+1000KGS</t>
    </r>
    <r>
      <rPr>
        <b/>
        <sz val="10"/>
        <rFont val="楷体_GB2312"/>
        <charset val="134"/>
      </rPr>
      <t>以上免杂费，免一票报关费；连单费为</t>
    </r>
    <r>
      <rPr>
        <b/>
        <sz val="10"/>
        <rFont val="Times New Roman"/>
        <family val="1"/>
      </rPr>
      <t>40</t>
    </r>
    <r>
      <rPr>
        <b/>
        <sz val="10"/>
        <rFont val="楷体_GB2312"/>
        <charset val="134"/>
      </rPr>
      <t>元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份，</t>
    </r>
  </si>
  <si>
    <r>
      <rPr>
        <b/>
        <sz val="10"/>
        <color indexed="8"/>
        <rFont val="楷体_GB2312"/>
        <charset val="134"/>
      </rPr>
      <t>我司财务会将海关出具的《海关查验服务费确认单》传真给客户以确认查验费用。</t>
    </r>
  </si>
  <si>
    <r>
      <rPr>
        <b/>
        <sz val="10"/>
        <rFont val="楷体_GB2312"/>
        <charset val="134"/>
      </rPr>
      <t>中太客服人员联系方式：</t>
    </r>
  </si>
  <si>
    <r>
      <rPr>
        <u/>
        <sz val="10"/>
        <color indexed="12"/>
        <rFont val="宋体"/>
        <family val="3"/>
        <charset val="134"/>
      </rPr>
      <t>南方航空</t>
    </r>
    <r>
      <rPr>
        <u/>
        <sz val="10"/>
        <color indexed="12"/>
        <rFont val="Times New Roman"/>
        <family val="1"/>
      </rPr>
      <t>CZ</t>
    </r>
  </si>
  <si>
    <r>
      <rPr>
        <u/>
        <sz val="10"/>
        <color indexed="12"/>
        <rFont val="宋体"/>
        <family val="3"/>
        <charset val="134"/>
      </rPr>
      <t>长荣</t>
    </r>
    <r>
      <rPr>
        <u/>
        <sz val="10"/>
        <color indexed="12"/>
        <rFont val="Times New Roman"/>
        <family val="1"/>
      </rPr>
      <t>BR</t>
    </r>
  </si>
  <si>
    <r>
      <rPr>
        <u/>
        <sz val="10"/>
        <color indexed="12"/>
        <rFont val="宋体"/>
        <family val="3"/>
        <charset val="134"/>
      </rPr>
      <t>卢森堡航空</t>
    </r>
    <r>
      <rPr>
        <u/>
        <sz val="10"/>
        <color indexed="12"/>
        <rFont val="Times New Roman"/>
        <family val="1"/>
      </rPr>
      <t>CV</t>
    </r>
  </si>
  <si>
    <t>http://www.cargolux.com/</t>
  </si>
  <si>
    <r>
      <rPr>
        <u/>
        <sz val="10"/>
        <color indexed="12"/>
        <rFont val="宋体"/>
        <family val="3"/>
        <charset val="134"/>
      </rPr>
      <t>国航</t>
    </r>
    <r>
      <rPr>
        <u/>
        <sz val="10"/>
        <color indexed="12"/>
        <rFont val="Times New Roman"/>
        <family val="1"/>
      </rPr>
      <t>CA</t>
    </r>
  </si>
  <si>
    <r>
      <rPr>
        <u/>
        <sz val="10"/>
        <color indexed="12"/>
        <rFont val="宋体"/>
        <family val="3"/>
        <charset val="134"/>
      </rPr>
      <t>大桥航空</t>
    </r>
    <r>
      <rPr>
        <u/>
        <sz val="10"/>
        <color indexed="12"/>
        <rFont val="Times New Roman"/>
        <family val="1"/>
      </rPr>
      <t>RU</t>
    </r>
  </si>
  <si>
    <t>http://www.airbridgecargo.com/eng/customer/tracktrace/</t>
  </si>
  <si>
    <r>
      <rPr>
        <u/>
        <sz val="10"/>
        <color indexed="12"/>
        <rFont val="宋体"/>
        <family val="3"/>
        <charset val="134"/>
      </rPr>
      <t>美国博立航空</t>
    </r>
    <r>
      <rPr>
        <u/>
        <sz val="10"/>
        <color indexed="12"/>
        <rFont val="Times New Roman"/>
        <family val="1"/>
      </rPr>
      <t>PO</t>
    </r>
  </si>
  <si>
    <t>http://www.polaraircargo.com/</t>
  </si>
  <si>
    <r>
      <rPr>
        <u/>
        <sz val="10"/>
        <color indexed="12"/>
        <rFont val="宋体"/>
        <family val="3"/>
        <charset val="134"/>
      </rPr>
      <t>阿塞拜疆丝绸之路航空</t>
    </r>
  </si>
  <si>
    <r>
      <rPr>
        <u/>
        <sz val="10"/>
        <color indexed="12"/>
        <rFont val="宋体"/>
        <family val="3"/>
        <charset val="134"/>
      </rPr>
      <t>土耳其航空</t>
    </r>
    <r>
      <rPr>
        <u/>
        <sz val="10"/>
        <color indexed="12"/>
        <rFont val="Times New Roman"/>
        <family val="1"/>
      </rPr>
      <t>TK</t>
    </r>
  </si>
  <si>
    <r>
      <rPr>
        <u/>
        <sz val="10"/>
        <color indexed="12"/>
        <rFont val="宋体"/>
        <family val="3"/>
        <charset val="134"/>
      </rPr>
      <t>俄罗斯航空</t>
    </r>
    <r>
      <rPr>
        <u/>
        <sz val="10"/>
        <color indexed="12"/>
        <rFont val="Times New Roman"/>
        <family val="1"/>
      </rPr>
      <t>SU</t>
    </r>
  </si>
  <si>
    <t>http://www.cargoserv.com/tracking.asp?Carrier=SU&amp;Pfx=555</t>
  </si>
  <si>
    <r>
      <rPr>
        <u/>
        <sz val="10"/>
        <color indexed="12"/>
        <rFont val="宋体"/>
        <family val="3"/>
        <charset val="134"/>
      </rPr>
      <t>越南航空</t>
    </r>
    <r>
      <rPr>
        <u/>
        <sz val="10"/>
        <color indexed="12"/>
        <rFont val="Times New Roman"/>
        <family val="1"/>
      </rPr>
      <t>VN</t>
    </r>
  </si>
  <si>
    <r>
      <rPr>
        <b/>
        <sz val="10"/>
        <color indexed="9"/>
        <rFont val="楷体_GB2312"/>
        <charset val="134"/>
      </rPr>
      <t>一、南方航空</t>
    </r>
    <r>
      <rPr>
        <b/>
        <sz val="10"/>
        <color indexed="9"/>
        <rFont val="Times New Roman"/>
        <family val="1"/>
      </rPr>
      <t xml:space="preserve">  ( </t>
    </r>
    <r>
      <rPr>
        <b/>
        <sz val="10"/>
        <color indexed="9"/>
        <rFont val="楷体_GB2312"/>
        <charset val="134"/>
      </rPr>
      <t>自</t>
    </r>
    <r>
      <rPr>
        <b/>
        <sz val="10"/>
        <color indexed="9"/>
        <rFont val="Times New Roman"/>
        <family val="1"/>
      </rPr>
      <t>2015</t>
    </r>
    <r>
      <rPr>
        <b/>
        <sz val="10"/>
        <color indexed="9"/>
        <rFont val="楷体_GB2312"/>
        <charset val="134"/>
      </rPr>
      <t>年</t>
    </r>
    <r>
      <rPr>
        <b/>
        <sz val="10"/>
        <color indexed="9"/>
        <rFont val="Times New Roman"/>
        <family val="1"/>
      </rPr>
      <t>04</t>
    </r>
    <r>
      <rPr>
        <b/>
        <sz val="10"/>
        <color indexed="9"/>
        <rFont val="楷体_GB2312"/>
        <charset val="134"/>
      </rPr>
      <t>月</t>
    </r>
    <r>
      <rPr>
        <b/>
        <sz val="10"/>
        <color indexed="9"/>
        <rFont val="Times New Roman"/>
        <family val="1"/>
      </rPr>
      <t>01</t>
    </r>
    <r>
      <rPr>
        <b/>
        <sz val="10"/>
        <color indexed="9"/>
        <rFont val="楷体_GB2312"/>
        <charset val="134"/>
      </rPr>
      <t>日含燃油附加费</t>
    </r>
    <r>
      <rPr>
        <b/>
        <sz val="10"/>
        <color indexed="9"/>
        <rFont val="Times New Roman"/>
        <family val="1"/>
      </rPr>
      <t>RMB15.00/KG</t>
    </r>
    <r>
      <rPr>
        <b/>
        <sz val="10"/>
        <color indexed="9"/>
        <rFont val="楷体_GB2312"/>
        <charset val="134"/>
      </rPr>
      <t>，战争附加费</t>
    </r>
    <r>
      <rPr>
        <b/>
        <sz val="10"/>
        <color indexed="9"/>
        <rFont val="Times New Roman"/>
        <family val="1"/>
      </rPr>
      <t>RMB1.20/KG</t>
    </r>
    <r>
      <rPr>
        <b/>
        <sz val="10"/>
        <color indexed="9"/>
        <rFont val="楷体_GB2312"/>
        <charset val="134"/>
      </rPr>
      <t>。</t>
    </r>
    <r>
      <rPr>
        <b/>
        <sz val="10"/>
        <color indexed="9"/>
        <rFont val="Times New Roman"/>
        <family val="1"/>
      </rPr>
      <t>)</t>
    </r>
  </si>
  <si>
    <t>FRA 1:200</t>
  </si>
  <si>
    <t>FRA 1:250</t>
  </si>
  <si>
    <t>FRA 1:300</t>
  </si>
  <si>
    <t>AMS 1:200</t>
  </si>
  <si>
    <t>AMS 1:250</t>
  </si>
  <si>
    <t>AMS 1:300</t>
  </si>
  <si>
    <r>
      <rPr>
        <b/>
        <sz val="10"/>
        <rFont val="楷体_GB2312"/>
        <charset val="134"/>
      </rPr>
      <t>注意事项</t>
    </r>
    <r>
      <rPr>
        <b/>
        <sz val="10"/>
        <rFont val="Times New Roman"/>
        <family val="1"/>
      </rPr>
      <t xml:space="preserve">: </t>
    </r>
    <r>
      <rPr>
        <b/>
        <sz val="10"/>
        <rFont val="楷体_GB2312"/>
        <charset val="134"/>
      </rPr>
      <t>广州南航要求此航班上货物底面积压强小于</t>
    </r>
    <r>
      <rPr>
        <b/>
        <sz val="10"/>
        <rFont val="Times New Roman"/>
        <family val="1"/>
      </rPr>
      <t>600,</t>
    </r>
    <r>
      <rPr>
        <b/>
        <sz val="10"/>
        <rFont val="楷体_GB2312"/>
        <charset val="134"/>
      </rPr>
      <t>否则需要在货物的底部另加平板包装，请在接受托盘货物时留意。</t>
    </r>
  </si>
  <si>
    <t>AMS</t>
  </si>
  <si>
    <t>FRA</t>
  </si>
  <si>
    <t>FCO</t>
  </si>
  <si>
    <t>——</t>
  </si>
  <si>
    <t>VIE</t>
  </si>
  <si>
    <t>SOF</t>
  </si>
  <si>
    <t>OTP</t>
  </si>
  <si>
    <t>BEG</t>
  </si>
  <si>
    <t>LJU</t>
  </si>
  <si>
    <t>VCE</t>
  </si>
  <si>
    <t>MXP</t>
  </si>
  <si>
    <t>DUB</t>
  </si>
  <si>
    <t>ORK</t>
  </si>
  <si>
    <t>SNN</t>
  </si>
  <si>
    <t>BHX</t>
  </si>
  <si>
    <t>BRS</t>
  </si>
  <si>
    <t>CWL</t>
  </si>
  <si>
    <t>EDI</t>
  </si>
  <si>
    <t>EMA</t>
  </si>
  <si>
    <t>LPL</t>
  </si>
  <si>
    <t>NCL</t>
  </si>
  <si>
    <t>LGW</t>
  </si>
  <si>
    <t>MAN</t>
  </si>
  <si>
    <t>GLA</t>
  </si>
  <si>
    <t>BFS</t>
  </si>
  <si>
    <t>BTS</t>
  </si>
  <si>
    <t>BUD</t>
  </si>
  <si>
    <t>BRE</t>
  </si>
  <si>
    <t>CGN</t>
  </si>
  <si>
    <t>DRS</t>
  </si>
  <si>
    <t>DTM</t>
  </si>
  <si>
    <t>DUS</t>
  </si>
  <si>
    <t>FMO</t>
  </si>
  <si>
    <t>HAJ</t>
  </si>
  <si>
    <t>HAM</t>
  </si>
  <si>
    <t>STR</t>
  </si>
  <si>
    <t>LEJ</t>
  </si>
  <si>
    <t>MUC</t>
  </si>
  <si>
    <t>NUE</t>
  </si>
  <si>
    <t>BLL</t>
  </si>
  <si>
    <t>CPH</t>
  </si>
  <si>
    <t>HEL</t>
  </si>
  <si>
    <t>OSL</t>
  </si>
  <si>
    <t>GOT</t>
  </si>
  <si>
    <t>MMA</t>
  </si>
  <si>
    <t>ARN</t>
  </si>
  <si>
    <t>BRU</t>
  </si>
  <si>
    <t>LGG</t>
  </si>
  <si>
    <t>OST</t>
  </si>
  <si>
    <t>RTM</t>
  </si>
  <si>
    <t>MST</t>
  </si>
  <si>
    <t>EIN</t>
  </si>
  <si>
    <t>LUX</t>
  </si>
  <si>
    <t>BOD</t>
  </si>
  <si>
    <t>LIL</t>
  </si>
  <si>
    <t>LYS</t>
  </si>
  <si>
    <t>MLH</t>
  </si>
  <si>
    <t>MRS</t>
  </si>
  <si>
    <t>NCE</t>
  </si>
  <si>
    <t>NTE</t>
  </si>
  <si>
    <t>ORY</t>
  </si>
  <si>
    <t>RNS</t>
  </si>
  <si>
    <t>SXB</t>
  </si>
  <si>
    <t>TLS</t>
  </si>
  <si>
    <t>RIX</t>
  </si>
  <si>
    <t>VNO</t>
  </si>
  <si>
    <t>LNZ</t>
  </si>
  <si>
    <t>WAW</t>
  </si>
  <si>
    <t>PRG</t>
  </si>
  <si>
    <t>GVA</t>
  </si>
  <si>
    <t>ZRH</t>
  </si>
  <si>
    <t>ALC</t>
  </si>
  <si>
    <t>BCN</t>
  </si>
  <si>
    <t>BIO</t>
  </si>
  <si>
    <t>MAD</t>
  </si>
  <si>
    <t>SVQ</t>
  </si>
  <si>
    <t>VLC</t>
  </si>
  <si>
    <t>ZAZ</t>
  </si>
  <si>
    <t>LIS</t>
  </si>
  <si>
    <t>OPO</t>
  </si>
  <si>
    <t>DEST</t>
  </si>
  <si>
    <r>
      <rPr>
        <sz val="10"/>
        <rFont val="微软雅黑"/>
        <family val="2"/>
        <charset val="134"/>
      </rPr>
      <t>目的站</t>
    </r>
  </si>
  <si>
    <r>
      <rPr>
        <sz val="10"/>
        <rFont val="微软雅黑"/>
        <family val="2"/>
        <charset val="134"/>
      </rPr>
      <t>最低收费（</t>
    </r>
    <r>
      <rPr>
        <sz val="10"/>
        <rFont val="Times New Roman"/>
        <family val="1"/>
      </rPr>
      <t>MIN)</t>
    </r>
  </si>
  <si>
    <r>
      <rPr>
        <sz val="10"/>
        <rFont val="微软雅黑"/>
        <family val="2"/>
        <charset val="134"/>
      </rPr>
      <t>单公斤卡车价格</t>
    </r>
  </si>
  <si>
    <r>
      <rPr>
        <sz val="10"/>
        <rFont val="微软雅黑"/>
        <family val="2"/>
        <charset val="134"/>
      </rPr>
      <t>中转点</t>
    </r>
  </si>
  <si>
    <r>
      <rPr>
        <sz val="10"/>
        <rFont val="微软雅黑"/>
        <family val="2"/>
        <charset val="134"/>
      </rPr>
      <t>备注</t>
    </r>
  </si>
  <si>
    <r>
      <rPr>
        <sz val="10"/>
        <rFont val="微软雅黑"/>
        <family val="2"/>
        <charset val="134"/>
      </rPr>
      <t>卡车中转</t>
    </r>
  </si>
  <si>
    <t>BSL/MLH</t>
  </si>
  <si>
    <t>MPL</t>
  </si>
  <si>
    <t>GRZ</t>
  </si>
  <si>
    <t>REK</t>
  </si>
  <si>
    <r>
      <rPr>
        <sz val="10"/>
        <rFont val="Times New Roman"/>
        <family val="1"/>
      </rPr>
      <t>SPA</t>
    </r>
    <r>
      <rPr>
        <sz val="10"/>
        <rFont val="微软雅黑"/>
        <family val="2"/>
        <charset val="134"/>
      </rPr>
      <t>协议</t>
    </r>
  </si>
  <si>
    <t>KBP</t>
  </si>
  <si>
    <t>LCA</t>
  </si>
  <si>
    <t>SZG</t>
  </si>
  <si>
    <t>TXL</t>
  </si>
  <si>
    <t>AOI</t>
  </si>
  <si>
    <t>BLQ</t>
  </si>
  <si>
    <t>FLR</t>
  </si>
  <si>
    <t>GOA</t>
  </si>
  <si>
    <t>MIL</t>
  </si>
  <si>
    <t>MTB</t>
  </si>
  <si>
    <t>NAP</t>
  </si>
  <si>
    <t>PSA</t>
  </si>
  <si>
    <t>TRN</t>
  </si>
  <si>
    <t>VRN</t>
  </si>
  <si>
    <t>ATH</t>
  </si>
  <si>
    <t>BRN</t>
  </si>
  <si>
    <t>ENS</t>
  </si>
  <si>
    <t>NRK</t>
  </si>
  <si>
    <t>PIK</t>
  </si>
  <si>
    <t>SCN</t>
  </si>
  <si>
    <t>PRN</t>
  </si>
  <si>
    <t>SVG</t>
  </si>
  <si>
    <t>SJJ</t>
  </si>
  <si>
    <t>SKP</t>
  </si>
  <si>
    <t>TGD</t>
  </si>
  <si>
    <t>TIA</t>
  </si>
  <si>
    <t>ZAG</t>
  </si>
  <si>
    <t>BSL</t>
  </si>
  <si>
    <t>Destination</t>
  </si>
  <si>
    <t>Add-on rate/K</t>
  </si>
  <si>
    <t>ALL IN RATE</t>
  </si>
  <si>
    <t>ORB</t>
  </si>
  <si>
    <t>CIA</t>
  </si>
  <si>
    <t>CMN</t>
  </si>
  <si>
    <t>GDN</t>
  </si>
  <si>
    <t>VIT</t>
  </si>
  <si>
    <t>KTW</t>
  </si>
  <si>
    <t>JFK</t>
  </si>
  <si>
    <r>
      <rPr>
        <b/>
        <sz val="10"/>
        <color theme="1"/>
        <rFont val="Times New Roman"/>
        <family val="1"/>
      </rPr>
      <t>3</t>
    </r>
    <r>
      <rPr>
        <b/>
        <sz val="10"/>
        <color theme="1"/>
        <rFont val="楷体_GB2312"/>
        <charset val="134"/>
      </rPr>
      <t>、自</t>
    </r>
    <r>
      <rPr>
        <b/>
        <sz val="10"/>
        <color theme="1"/>
        <rFont val="Times New Roman"/>
        <family val="1"/>
      </rPr>
      <t>2014</t>
    </r>
    <r>
      <rPr>
        <b/>
        <sz val="10"/>
        <color theme="1"/>
        <rFont val="楷体_GB2312"/>
        <charset val="134"/>
      </rPr>
      <t>年</t>
    </r>
    <r>
      <rPr>
        <b/>
        <sz val="10"/>
        <color theme="1"/>
        <rFont val="Times New Roman"/>
        <family val="1"/>
      </rPr>
      <t>3</t>
    </r>
    <r>
      <rPr>
        <b/>
        <sz val="10"/>
        <color theme="1"/>
        <rFont val="楷体_GB2312"/>
        <charset val="134"/>
      </rPr>
      <t>月</t>
    </r>
    <r>
      <rPr>
        <b/>
        <sz val="10"/>
        <color theme="1"/>
        <rFont val="Times New Roman"/>
        <family val="1"/>
      </rPr>
      <t>24</t>
    </r>
    <r>
      <rPr>
        <b/>
        <sz val="10"/>
        <color theme="1"/>
        <rFont val="楷体_GB2312"/>
        <charset val="134"/>
      </rPr>
      <t>日起，浦东机场地面代理将收取</t>
    </r>
    <r>
      <rPr>
        <b/>
        <sz val="10"/>
        <color theme="1"/>
        <rFont val="Times New Roman"/>
        <family val="1"/>
      </rPr>
      <t>5</t>
    </r>
    <r>
      <rPr>
        <b/>
        <sz val="10"/>
        <color theme="1"/>
        <rFont val="楷体_GB2312"/>
        <charset val="134"/>
      </rPr>
      <t>元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楷体_GB2312"/>
        <charset val="134"/>
      </rPr>
      <t>分单的货物运抵信息服务费，若无分单的，按</t>
    </r>
    <r>
      <rPr>
        <b/>
        <sz val="10"/>
        <color theme="1"/>
        <rFont val="Times New Roman"/>
        <family val="1"/>
      </rPr>
      <t>5</t>
    </r>
    <r>
      <rPr>
        <b/>
        <sz val="10"/>
        <color theme="1"/>
        <rFont val="楷体_GB2312"/>
        <charset val="134"/>
      </rPr>
      <t>元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楷体_GB2312"/>
        <charset val="134"/>
      </rPr>
      <t>主单</t>
    </r>
  </si>
  <si>
    <r>
      <rPr>
        <b/>
        <sz val="10"/>
        <color indexed="8"/>
        <rFont val="Times New Roman"/>
        <family val="1"/>
      </rPr>
      <t>4</t>
    </r>
    <r>
      <rPr>
        <b/>
        <sz val="10"/>
        <color indexed="8"/>
        <rFont val="楷体_GB2312"/>
        <charset val="134"/>
      </rPr>
      <t>、如货物被海关查验或进入监管区域需要加收查验费或监管车短驳费，收费标准请参此文件中的</t>
    </r>
    <r>
      <rPr>
        <b/>
        <sz val="10"/>
        <color indexed="8"/>
        <rFont val="Times New Roman"/>
        <family val="1"/>
      </rPr>
      <t>SHEET</t>
    </r>
    <r>
      <rPr>
        <b/>
        <sz val="10"/>
        <color indexed="8"/>
        <rFont val="楷体_GB2312"/>
        <charset val="134"/>
      </rPr>
      <t>《海关查验收费标准》。</t>
    </r>
  </si>
  <si>
    <t xml:space="preserve">  上海中太国际货运代理有限公司美洲报价表</t>
  </si>
  <si>
    <r>
      <rPr>
        <b/>
        <sz val="9"/>
        <rFont val="楷体_GB2312"/>
        <charset val="134"/>
      </rPr>
      <t>航空公司</t>
    </r>
  </si>
  <si>
    <r>
      <rPr>
        <u/>
        <sz val="9"/>
        <color indexed="12"/>
        <rFont val="楷体_GB2312"/>
        <charset val="134"/>
      </rPr>
      <t>东方航空</t>
    </r>
    <r>
      <rPr>
        <u/>
        <sz val="9"/>
        <color indexed="12"/>
        <rFont val="Times New Roman"/>
        <family val="1"/>
      </rPr>
      <t>MU</t>
    </r>
  </si>
  <si>
    <t>http://cargo.ce-air.com/mu/Service/getawbinfo.aspx?strCul=zh-CN</t>
  </si>
  <si>
    <r>
      <rPr>
        <u/>
        <sz val="9"/>
        <color indexed="12"/>
        <rFont val="楷体_GB2312"/>
        <charset val="134"/>
      </rPr>
      <t>美国博立航空</t>
    </r>
    <r>
      <rPr>
        <u/>
        <sz val="9"/>
        <color indexed="12"/>
        <rFont val="Times New Roman"/>
        <family val="1"/>
      </rPr>
      <t>PO</t>
    </r>
  </si>
  <si>
    <r>
      <rPr>
        <u/>
        <sz val="9"/>
        <color indexed="12"/>
        <rFont val="楷体_GB2312"/>
        <charset val="134"/>
      </rPr>
      <t>美国联合航空</t>
    </r>
    <r>
      <rPr>
        <u/>
        <sz val="9"/>
        <color indexed="12"/>
        <rFont val="Times New Roman"/>
        <family val="1"/>
      </rPr>
      <t>UA</t>
    </r>
  </si>
  <si>
    <t>http://www.unitedcargo.com/</t>
  </si>
  <si>
    <r>
      <rPr>
        <u/>
        <sz val="9"/>
        <color indexed="12"/>
        <rFont val="楷体_GB2312"/>
        <charset val="134"/>
      </rPr>
      <t>美国航空</t>
    </r>
    <r>
      <rPr>
        <u/>
        <sz val="9"/>
        <color indexed="12"/>
        <rFont val="Times New Roman"/>
        <family val="1"/>
      </rPr>
      <t>AA</t>
    </r>
  </si>
  <si>
    <t>https://www.aacargo.com/</t>
  </si>
  <si>
    <r>
      <rPr>
        <u/>
        <sz val="9"/>
        <color indexed="12"/>
        <rFont val="楷体_GB2312"/>
        <charset val="134"/>
      </rPr>
      <t>加拿大航空</t>
    </r>
    <r>
      <rPr>
        <u/>
        <sz val="9"/>
        <color indexed="12"/>
        <rFont val="Times New Roman"/>
        <family val="1"/>
      </rPr>
      <t>AC</t>
    </r>
  </si>
  <si>
    <t>http://cargotools.aircanada.ca/TrackAndTraceInput.asp</t>
  </si>
  <si>
    <r>
      <rPr>
        <u/>
        <sz val="9"/>
        <color indexed="12"/>
        <rFont val="楷体_GB2312"/>
        <charset val="134"/>
      </rPr>
      <t>墨西哥航空</t>
    </r>
    <r>
      <rPr>
        <u/>
        <sz val="9"/>
        <color indexed="12"/>
        <rFont val="Times New Roman"/>
        <family val="1"/>
      </rPr>
      <t>AM</t>
    </r>
  </si>
  <si>
    <t>http://www.skyteamcargo.com/</t>
  </si>
  <si>
    <r>
      <rPr>
        <u/>
        <sz val="9"/>
        <color indexed="12"/>
        <rFont val="楷体_GB2312"/>
        <charset val="134"/>
      </rPr>
      <t>菲律宾航空</t>
    </r>
    <r>
      <rPr>
        <u/>
        <sz val="9"/>
        <color indexed="12"/>
        <rFont val="Times New Roman"/>
        <family val="1"/>
      </rPr>
      <t>PR</t>
    </r>
  </si>
  <si>
    <r>
      <rPr>
        <u/>
        <sz val="9"/>
        <color indexed="12"/>
        <rFont val="楷体_GB2312"/>
        <charset val="134"/>
      </rPr>
      <t>南方航空</t>
    </r>
    <r>
      <rPr>
        <u/>
        <sz val="9"/>
        <color indexed="12"/>
        <rFont val="Times New Roman"/>
        <family val="1"/>
      </rPr>
      <t>CZ</t>
    </r>
  </si>
  <si>
    <r>
      <rPr>
        <u/>
        <sz val="9"/>
        <color indexed="12"/>
        <rFont val="楷体_GB2312"/>
        <charset val="134"/>
      </rPr>
      <t>美国达美航空</t>
    </r>
    <r>
      <rPr>
        <u/>
        <sz val="9"/>
        <color indexed="12"/>
        <rFont val="Times New Roman"/>
        <family val="1"/>
      </rPr>
      <t>DL</t>
    </r>
  </si>
  <si>
    <t>https://www.deltacargo.com/dsse1.asp</t>
  </si>
  <si>
    <t>ORD</t>
  </si>
  <si>
    <t>ATL</t>
  </si>
  <si>
    <t>SCL</t>
  </si>
  <si>
    <t>YYZ</t>
  </si>
  <si>
    <r>
      <rPr>
        <b/>
        <sz val="10"/>
        <color theme="1"/>
        <rFont val="Times New Roman"/>
        <family val="1"/>
      </rPr>
      <t>+3</t>
    </r>
    <r>
      <rPr>
        <b/>
        <sz val="10"/>
        <color theme="1"/>
        <rFont val="微软雅黑"/>
        <family val="2"/>
        <charset val="134"/>
      </rPr>
      <t>（</t>
    </r>
    <r>
      <rPr>
        <b/>
        <sz val="10"/>
        <color theme="1"/>
        <rFont val="Times New Roman"/>
        <family val="1"/>
      </rPr>
      <t>600MIN</t>
    </r>
    <r>
      <rPr>
        <b/>
        <sz val="10"/>
        <color theme="1"/>
        <rFont val="微软雅黑"/>
        <family val="2"/>
        <charset val="134"/>
      </rPr>
      <t>）</t>
    </r>
  </si>
  <si>
    <t>+3</t>
  </si>
  <si>
    <t>ATL/ORD/PHL</t>
  </si>
  <si>
    <r>
      <rPr>
        <b/>
        <sz val="10"/>
        <color theme="1"/>
        <rFont val="Times New Roman"/>
        <family val="1"/>
      </rPr>
      <t>+4</t>
    </r>
    <r>
      <rPr>
        <b/>
        <sz val="10"/>
        <color theme="1"/>
        <rFont val="微软雅黑"/>
        <family val="2"/>
        <charset val="134"/>
      </rPr>
      <t>（</t>
    </r>
    <r>
      <rPr>
        <b/>
        <sz val="10"/>
        <color theme="1"/>
        <rFont val="Times New Roman"/>
        <family val="1"/>
      </rPr>
      <t>600MIN)</t>
    </r>
  </si>
  <si>
    <t>+4</t>
  </si>
  <si>
    <t>BOS</t>
  </si>
  <si>
    <r>
      <rPr>
        <b/>
        <sz val="10"/>
        <color theme="1"/>
        <rFont val="Times New Roman"/>
        <family val="1"/>
      </rPr>
      <t>+5</t>
    </r>
    <r>
      <rPr>
        <b/>
        <sz val="10"/>
        <color theme="1"/>
        <rFont val="微软雅黑"/>
        <family val="2"/>
        <charset val="134"/>
      </rPr>
      <t>（</t>
    </r>
    <r>
      <rPr>
        <b/>
        <sz val="10"/>
        <color theme="1"/>
        <rFont val="Times New Roman"/>
        <family val="1"/>
      </rPr>
      <t>600MIN)</t>
    </r>
  </si>
  <si>
    <t>+5</t>
  </si>
  <si>
    <t>+100KG</t>
  </si>
  <si>
    <t>+500KG</t>
  </si>
  <si>
    <t>+1000KG</t>
  </si>
  <si>
    <t>LAX</t>
  </si>
  <si>
    <t>SFO</t>
  </si>
  <si>
    <t>DFW</t>
  </si>
  <si>
    <t>CVG</t>
  </si>
  <si>
    <t>VCP</t>
  </si>
  <si>
    <t>LAS</t>
  </si>
  <si>
    <t>SAN</t>
  </si>
  <si>
    <t>YVR</t>
  </si>
  <si>
    <t>DEN</t>
  </si>
  <si>
    <t>ELP</t>
  </si>
  <si>
    <t>SEA</t>
  </si>
  <si>
    <t>SLC</t>
  </si>
  <si>
    <t>BUF</t>
  </si>
  <si>
    <t>BWI</t>
  </si>
  <si>
    <t>CAE</t>
  </si>
  <si>
    <t>CLT</t>
  </si>
  <si>
    <t>CMH</t>
  </si>
  <si>
    <t>GSO</t>
  </si>
  <si>
    <t>GSP</t>
  </si>
  <si>
    <t>IAD</t>
  </si>
  <si>
    <t>MDT</t>
  </si>
  <si>
    <t>ORF</t>
  </si>
  <si>
    <t>YUL</t>
  </si>
  <si>
    <t>BNA</t>
  </si>
  <si>
    <t>CLE</t>
  </si>
  <si>
    <t>DAY</t>
  </si>
  <si>
    <t>DTW</t>
  </si>
  <si>
    <t>MKE</t>
  </si>
  <si>
    <t>MSP</t>
  </si>
  <si>
    <t>MIA</t>
  </si>
  <si>
    <t>STL</t>
  </si>
  <si>
    <t>AUS</t>
  </si>
  <si>
    <t>MEM</t>
  </si>
  <si>
    <t>SAT</t>
  </si>
  <si>
    <t>BOG</t>
  </si>
  <si>
    <t>CCS</t>
  </si>
  <si>
    <t>GIG</t>
  </si>
  <si>
    <t>GRU</t>
  </si>
  <si>
    <t>GUA</t>
  </si>
  <si>
    <t>LIM</t>
  </si>
  <si>
    <t>MAO</t>
  </si>
  <si>
    <t>MDE</t>
  </si>
  <si>
    <t>MEX</t>
  </si>
  <si>
    <t>PTY</t>
  </si>
  <si>
    <t>SJO</t>
  </si>
  <si>
    <t>UIO</t>
  </si>
  <si>
    <t>MVD</t>
  </si>
  <si>
    <t>ASU</t>
  </si>
  <si>
    <t>GDL</t>
  </si>
  <si>
    <t>MTY</t>
  </si>
  <si>
    <t>EZE</t>
  </si>
  <si>
    <r>
      <rPr>
        <b/>
        <sz val="10"/>
        <color indexed="8"/>
        <rFont val="Times New Roman"/>
        <family val="1"/>
      </rPr>
      <t>1.</t>
    </r>
    <r>
      <rPr>
        <b/>
        <sz val="10"/>
        <color indexed="8"/>
        <rFont val="楷体_GB2312"/>
        <charset val="134"/>
      </rPr>
      <t>上海直飞</t>
    </r>
  </si>
  <si>
    <t xml:space="preserve">ORD </t>
  </si>
  <si>
    <t>BDL</t>
  </si>
  <si>
    <t>GYE</t>
  </si>
  <si>
    <t>另需加信息费用</t>
  </si>
  <si>
    <t>ALB</t>
  </si>
  <si>
    <t>YMQ</t>
  </si>
  <si>
    <t>IND</t>
  </si>
  <si>
    <t>PVD</t>
  </si>
  <si>
    <t>RDU</t>
  </si>
  <si>
    <t>CID</t>
  </si>
  <si>
    <t>DSM</t>
  </si>
  <si>
    <t>IAH</t>
  </si>
  <si>
    <t>JAX</t>
  </si>
  <si>
    <t>MCI</t>
  </si>
  <si>
    <t>OMA</t>
  </si>
  <si>
    <t>LEX</t>
  </si>
  <si>
    <t>MCO</t>
  </si>
  <si>
    <t>BHM</t>
  </si>
  <si>
    <t>CAK</t>
  </si>
  <si>
    <t>CHS</t>
  </si>
  <si>
    <t>GRR</t>
  </si>
  <si>
    <t>TYS</t>
  </si>
  <si>
    <t>ICT</t>
  </si>
  <si>
    <t>MOB</t>
  </si>
  <si>
    <t>MSY</t>
  </si>
  <si>
    <t>YOW</t>
  </si>
  <si>
    <t>SAV</t>
  </si>
  <si>
    <t>LRD</t>
  </si>
  <si>
    <t>TO</t>
  </si>
  <si>
    <t>单价</t>
  </si>
  <si>
    <t xml:space="preserve"> ALB </t>
  </si>
  <si>
    <t xml:space="preserve">GRR </t>
  </si>
  <si>
    <t xml:space="preserve"> ORF </t>
  </si>
  <si>
    <t xml:space="preserve"> ATL </t>
  </si>
  <si>
    <t xml:space="preserve"> PDX </t>
  </si>
  <si>
    <t xml:space="preserve"> AUS </t>
  </si>
  <si>
    <t xml:space="preserve"> PHL </t>
  </si>
  <si>
    <t xml:space="preserve"> BDL </t>
  </si>
  <si>
    <t xml:space="preserve"> PHX </t>
  </si>
  <si>
    <t xml:space="preserve"> BNA </t>
  </si>
  <si>
    <t xml:space="preserve"> PIT </t>
  </si>
  <si>
    <t xml:space="preserve"> BOS </t>
  </si>
  <si>
    <t xml:space="preserve"> RDU </t>
  </si>
  <si>
    <t xml:space="preserve"> BWI </t>
  </si>
  <si>
    <t xml:space="preserve"> RIC </t>
  </si>
  <si>
    <t xml:space="preserve"> CLE </t>
  </si>
  <si>
    <t xml:space="preserve"> SAN </t>
  </si>
  <si>
    <t xml:space="preserve"> CLT </t>
  </si>
  <si>
    <t xml:space="preserve"> SAT </t>
  </si>
  <si>
    <t xml:space="preserve"> CMH </t>
  </si>
  <si>
    <t xml:space="preserve"> SDF </t>
  </si>
  <si>
    <t xml:space="preserve"> CRP </t>
  </si>
  <si>
    <t xml:space="preserve"> SLC </t>
  </si>
  <si>
    <t xml:space="preserve"> CVG </t>
  </si>
  <si>
    <t xml:space="preserve"> SMF </t>
  </si>
  <si>
    <t xml:space="preserve"> DAY </t>
  </si>
  <si>
    <t>MFE</t>
  </si>
  <si>
    <t xml:space="preserve"> STL </t>
  </si>
  <si>
    <t xml:space="preserve"> DEN </t>
  </si>
  <si>
    <t xml:space="preserve"> TOL </t>
  </si>
  <si>
    <t xml:space="preserve"> DFW </t>
  </si>
  <si>
    <t xml:space="preserve"> TUS </t>
  </si>
  <si>
    <t xml:space="preserve"> DTW </t>
  </si>
  <si>
    <t xml:space="preserve"> ELP </t>
  </si>
  <si>
    <t>上海浦东国际机场货运站海关查验服务项目收费(人民币）</t>
  </si>
  <si>
    <t>1. 机场货站收费标准</t>
  </si>
  <si>
    <t>收费名称</t>
  </si>
  <si>
    <t>收费标准</t>
  </si>
  <si>
    <t>（以总运单上重量为基准）</t>
  </si>
  <si>
    <t>查验货物操作费</t>
  </si>
  <si>
    <r>
      <rPr>
        <sz val="11"/>
        <rFont val="Times New Roman"/>
        <family val="1"/>
      </rPr>
      <t>100</t>
    </r>
    <r>
      <rPr>
        <sz val="11"/>
        <rFont val="楷体_GB2312"/>
        <charset val="134"/>
      </rPr>
      <t>元</t>
    </r>
  </si>
  <si>
    <r>
      <rPr>
        <sz val="11"/>
        <rFont val="楷体_GB2312"/>
        <charset val="134"/>
      </rPr>
      <t>（</t>
    </r>
    <r>
      <rPr>
        <sz val="11"/>
        <rFont val="Times New Roman"/>
        <family val="1"/>
      </rPr>
      <t>200</t>
    </r>
    <r>
      <rPr>
        <sz val="11"/>
        <rFont val="楷体_GB2312"/>
        <charset val="134"/>
      </rPr>
      <t>公斤以下）</t>
    </r>
  </si>
  <si>
    <r>
      <rPr>
        <sz val="11"/>
        <rFont val="Times New Roman"/>
        <family val="1"/>
      </rPr>
      <t>200</t>
    </r>
    <r>
      <rPr>
        <sz val="11"/>
        <rFont val="楷体_GB2312"/>
        <charset val="134"/>
      </rPr>
      <t>元</t>
    </r>
  </si>
  <si>
    <r>
      <rPr>
        <sz val="11"/>
        <rFont val="楷体_GB2312"/>
        <charset val="134"/>
      </rPr>
      <t>（</t>
    </r>
    <r>
      <rPr>
        <sz val="11"/>
        <rFont val="Times New Roman"/>
        <family val="1"/>
      </rPr>
      <t>200-500</t>
    </r>
    <r>
      <rPr>
        <sz val="11"/>
        <rFont val="楷体_GB2312"/>
        <charset val="134"/>
      </rPr>
      <t>公斤）</t>
    </r>
  </si>
  <si>
    <r>
      <rPr>
        <sz val="11"/>
        <rFont val="Times New Roman"/>
        <family val="1"/>
      </rPr>
      <t>250</t>
    </r>
    <r>
      <rPr>
        <sz val="11"/>
        <rFont val="楷体_GB2312"/>
        <charset val="134"/>
      </rPr>
      <t>元</t>
    </r>
  </si>
  <si>
    <r>
      <rPr>
        <sz val="11"/>
        <rFont val="Times New Roman"/>
        <family val="1"/>
      </rPr>
      <t>500</t>
    </r>
    <r>
      <rPr>
        <sz val="11"/>
        <rFont val="楷体_GB2312"/>
        <charset val="134"/>
      </rPr>
      <t>公斤以上</t>
    </r>
  </si>
  <si>
    <t>机场内被扣留货物短驳费</t>
  </si>
  <si>
    <r>
      <rPr>
        <sz val="11"/>
        <rFont val="Times New Roman"/>
        <family val="1"/>
      </rPr>
      <t>150</t>
    </r>
    <r>
      <rPr>
        <sz val="11"/>
        <rFont val="楷体_GB2312"/>
        <charset val="134"/>
      </rPr>
      <t>元</t>
    </r>
  </si>
  <si>
    <r>
      <rPr>
        <sz val="11"/>
        <rFont val="楷体_GB2312"/>
        <charset val="134"/>
      </rPr>
      <t>（</t>
    </r>
    <r>
      <rPr>
        <sz val="11"/>
        <rFont val="Times New Roman"/>
        <family val="1"/>
      </rPr>
      <t>1000</t>
    </r>
    <r>
      <rPr>
        <sz val="11"/>
        <rFont val="楷体_GB2312"/>
        <charset val="134"/>
      </rPr>
      <t>公斤以下）</t>
    </r>
  </si>
  <si>
    <r>
      <rPr>
        <sz val="11"/>
        <rFont val="楷体_GB2312"/>
        <charset val="134"/>
      </rPr>
      <t>重量（</t>
    </r>
    <r>
      <rPr>
        <sz val="11"/>
        <rFont val="Times New Roman"/>
        <family val="1"/>
      </rPr>
      <t>0.12</t>
    </r>
    <r>
      <rPr>
        <sz val="11"/>
        <rFont val="楷体_GB2312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楷体_GB2312"/>
        <charset val="134"/>
      </rPr>
      <t>公斤</t>
    </r>
    <r>
      <rPr>
        <sz val="11"/>
        <rFont val="Times New Roman"/>
        <family val="1"/>
      </rPr>
      <t>+6.3%</t>
    </r>
    <r>
      <rPr>
        <sz val="11"/>
        <rFont val="楷体_GB2312"/>
        <charset val="134"/>
      </rPr>
      <t>燃油附加费）</t>
    </r>
    <r>
      <rPr>
        <sz val="11"/>
        <rFont val="Times New Roman"/>
        <family val="1"/>
      </rPr>
      <t>(1500</t>
    </r>
    <r>
      <rPr>
        <sz val="11"/>
        <rFont val="楷体_GB2312"/>
        <charset val="134"/>
      </rPr>
      <t>公斤以上</t>
    </r>
    <r>
      <rPr>
        <sz val="11"/>
        <rFont val="Times New Roman"/>
        <family val="1"/>
      </rPr>
      <t>)</t>
    </r>
  </si>
  <si>
    <t>西货区15点后驳运至物流查验短驳及押运费</t>
  </si>
  <si>
    <t>150元/车/次+物流查验短驳押运费</t>
  </si>
  <si>
    <t>按实际车次算，限2小时内，超过100元/小时</t>
  </si>
  <si>
    <t>东货区15点后驳运至物流查验短驳及押运费</t>
  </si>
  <si>
    <r>
      <rPr>
        <sz val="10"/>
        <rFont val="Times New Roman"/>
        <family val="1"/>
      </rPr>
      <t>25</t>
    </r>
    <r>
      <rPr>
        <sz val="10"/>
        <rFont val="楷体_GB2312"/>
        <charset val="134"/>
      </rPr>
      <t>0元/车/次+物流查验短驳押运费</t>
    </r>
  </si>
  <si>
    <t>按实际车次算，限2小时内，超过200元/小时</t>
  </si>
  <si>
    <t>2.物流库区海关查验收费标准</t>
  </si>
  <si>
    <t>收费项目</t>
  </si>
  <si>
    <t>收费标准（以分运单为单位按票计算）</t>
  </si>
  <si>
    <t>MIN</t>
  </si>
  <si>
    <t>+200KG</t>
  </si>
  <si>
    <t>大吨位叉车</t>
  </si>
  <si>
    <r>
      <rPr>
        <sz val="12"/>
        <color indexed="8"/>
        <rFont val="Times New Roman"/>
        <family val="1"/>
      </rPr>
      <t>+3</t>
    </r>
    <r>
      <rPr>
        <sz val="12"/>
        <color indexed="8"/>
        <rFont val="楷体_GB2312"/>
        <charset val="134"/>
      </rPr>
      <t>吨</t>
    </r>
  </si>
  <si>
    <r>
      <rPr>
        <sz val="12"/>
        <color indexed="8"/>
        <rFont val="Times New Roman"/>
        <family val="1"/>
      </rPr>
      <t>100</t>
    </r>
    <r>
      <rPr>
        <sz val="12"/>
        <color indexed="8"/>
        <rFont val="楷体_GB2312"/>
        <charset val="134"/>
      </rPr>
      <t>元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楷体_GB2312"/>
        <charset val="134"/>
      </rPr>
      <t>吨</t>
    </r>
  </si>
  <si>
    <t>车辆押运</t>
  </si>
  <si>
    <r>
      <rPr>
        <sz val="12"/>
        <color indexed="8"/>
        <rFont val="Times New Roman"/>
        <family val="1"/>
      </rPr>
      <t>50</t>
    </r>
    <r>
      <rPr>
        <sz val="12"/>
        <color indexed="8"/>
        <rFont val="楷体_GB2312"/>
        <charset val="134"/>
      </rPr>
      <t>元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楷体_GB2312"/>
        <charset val="134"/>
      </rPr>
      <t>辆</t>
    </r>
  </si>
  <si>
    <t>货物暂存管理费</t>
  </si>
  <si>
    <r>
      <rPr>
        <sz val="12"/>
        <color indexed="8"/>
        <rFont val="Times New Roman"/>
        <family val="1"/>
      </rPr>
      <t>+100</t>
    </r>
    <r>
      <rPr>
        <sz val="12"/>
        <color indexed="8"/>
        <rFont val="楷体_GB2312"/>
        <charset val="134"/>
      </rPr>
      <t>公斤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楷体_GB2312"/>
        <charset val="134"/>
      </rPr>
      <t>天</t>
    </r>
  </si>
  <si>
    <r>
      <rPr>
        <sz val="12"/>
        <color indexed="8"/>
        <rFont val="Times New Roman"/>
        <family val="1"/>
      </rPr>
      <t>0.20</t>
    </r>
    <r>
      <rPr>
        <sz val="12"/>
        <color indexed="8"/>
        <rFont val="楷体_GB2312"/>
        <charset val="134"/>
      </rPr>
      <t>元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楷体_GB2312"/>
        <charset val="134"/>
      </rPr>
      <t>公斤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楷体_GB2312"/>
        <charset val="134"/>
      </rPr>
      <t>天</t>
    </r>
  </si>
  <si>
    <t>第二监管区查验货物区内短驳费</t>
  </si>
  <si>
    <r>
      <rPr>
        <sz val="12"/>
        <color indexed="8"/>
        <rFont val="Times New Roman"/>
        <family val="1"/>
      </rPr>
      <t>0.12</t>
    </r>
    <r>
      <rPr>
        <sz val="12"/>
        <color indexed="8"/>
        <rFont val="楷体_GB2312"/>
        <charset val="134"/>
      </rPr>
      <t>元</t>
    </r>
    <r>
      <rPr>
        <sz val="12"/>
        <color indexed="8"/>
        <rFont val="Times New Roman"/>
        <family val="1"/>
      </rPr>
      <t>/KG</t>
    </r>
  </si>
  <si>
    <t>第二监管区查验货物跨区短驳费</t>
  </si>
  <si>
    <r>
      <rPr>
        <sz val="11"/>
        <rFont val="Times New Roman"/>
        <family val="1"/>
      </rPr>
      <t>3.</t>
    </r>
    <r>
      <rPr>
        <sz val="11"/>
        <rFont val="楷体_GB2312"/>
        <charset val="134"/>
      </rPr>
      <t>查验短驳服务费</t>
    </r>
  </si>
  <si>
    <r>
      <rPr>
        <sz val="11"/>
        <rFont val="Times New Roman"/>
        <family val="1"/>
      </rPr>
      <t xml:space="preserve">1000K </t>
    </r>
    <r>
      <rPr>
        <sz val="11"/>
        <rFont val="楷体_GB2312"/>
        <charset val="134"/>
      </rPr>
      <t>以下每票收费为</t>
    </r>
    <r>
      <rPr>
        <sz val="11"/>
        <rFont val="Times New Roman"/>
        <family val="1"/>
      </rPr>
      <t>106</t>
    </r>
    <r>
      <rPr>
        <sz val="11"/>
        <rFont val="楷体_GB2312"/>
        <charset val="134"/>
      </rPr>
      <t>元。</t>
    </r>
  </si>
  <si>
    <r>
      <rPr>
        <sz val="11"/>
        <rFont val="Times New Roman"/>
        <family val="1"/>
      </rPr>
      <t xml:space="preserve">1000K </t>
    </r>
    <r>
      <rPr>
        <sz val="11"/>
        <rFont val="楷体_GB2312"/>
        <charset val="134"/>
      </rPr>
      <t>以上每票收费为</t>
    </r>
    <r>
      <rPr>
        <sz val="11"/>
        <rFont val="Times New Roman"/>
        <family val="1"/>
      </rPr>
      <t>210</t>
    </r>
    <r>
      <rPr>
        <sz val="11"/>
        <rFont val="楷体_GB2312"/>
        <charset val="134"/>
      </rPr>
      <t>元</t>
    </r>
  </si>
  <si>
    <r>
      <rPr>
        <sz val="11"/>
        <rFont val="Times New Roman"/>
        <family val="1"/>
      </rPr>
      <t>3000K</t>
    </r>
    <r>
      <rPr>
        <sz val="11"/>
        <rFont val="楷体_GB2312"/>
        <charset val="134"/>
      </rPr>
      <t>以上每票收费为</t>
    </r>
    <r>
      <rPr>
        <sz val="11"/>
        <rFont val="Times New Roman"/>
        <family val="1"/>
      </rPr>
      <t>310</t>
    </r>
    <r>
      <rPr>
        <sz val="11"/>
        <rFont val="楷体_GB2312"/>
        <charset val="134"/>
      </rPr>
      <t>元。</t>
    </r>
  </si>
  <si>
    <r>
      <rPr>
        <sz val="11"/>
        <rFont val="楷体_GB2312"/>
        <charset val="134"/>
      </rPr>
      <t>转关货物每票</t>
    </r>
    <r>
      <rPr>
        <sz val="11"/>
        <rFont val="Times New Roman"/>
        <family val="1"/>
      </rPr>
      <t>210</t>
    </r>
    <r>
      <rPr>
        <sz val="11"/>
        <rFont val="楷体_GB2312"/>
        <charset val="134"/>
      </rPr>
      <t>元。</t>
    </r>
  </si>
  <si>
    <t>4.如晚间查验客户无法提供相应资料的，使得货物无法正常出运的，需将货物存放</t>
  </si>
  <si>
    <t>在我司车辆中的，将收取车辆停放过夜费150元。</t>
  </si>
  <si>
    <t>5.海关监管货物短驳收费标准</t>
  </si>
  <si>
    <r>
      <rPr>
        <sz val="11"/>
        <rFont val="楷体_GB2312"/>
        <charset val="134"/>
      </rPr>
      <t>根据海关</t>
    </r>
    <r>
      <rPr>
        <sz val="11"/>
        <rFont val="楷体_GB2312"/>
        <charset val="134"/>
      </rPr>
      <t>规定，凡由其他关区进上海浦东机场的海关监管货物，</t>
    </r>
  </si>
  <si>
    <t>必须由海关指定的第三方物流公司进行加封短驳至货运站。如贵司委托我司出运的</t>
  </si>
  <si>
    <t>货物为关封货物，另需加收以下杂费：</t>
  </si>
  <si>
    <r>
      <rPr>
        <sz val="11"/>
        <rFont val="楷体_GB2312"/>
        <charset val="134"/>
      </rPr>
      <t>关封仓库短驳费：</t>
    </r>
    <r>
      <rPr>
        <sz val="11"/>
        <rFont val="Times New Roman"/>
        <family val="1"/>
      </rPr>
      <t>4000K</t>
    </r>
    <r>
      <rPr>
        <sz val="11"/>
        <rFont val="楷体_GB2312"/>
        <charset val="134"/>
      </rPr>
      <t>以下每票收取</t>
    </r>
    <r>
      <rPr>
        <sz val="11"/>
        <rFont val="Times New Roman"/>
        <family val="1"/>
      </rPr>
      <t>210</t>
    </r>
    <r>
      <rPr>
        <sz val="11"/>
        <rFont val="楷体_GB2312"/>
        <charset val="134"/>
      </rPr>
      <t>元，</t>
    </r>
    <r>
      <rPr>
        <sz val="11"/>
        <rFont val="Times New Roman"/>
        <family val="1"/>
      </rPr>
      <t>4000K</t>
    </r>
    <r>
      <rPr>
        <sz val="11"/>
        <rFont val="楷体_GB2312"/>
        <charset val="134"/>
      </rPr>
      <t>以上每票收取</t>
    </r>
    <r>
      <rPr>
        <sz val="11"/>
        <rFont val="Times New Roman"/>
        <family val="1"/>
      </rPr>
      <t>420</t>
    </r>
    <r>
      <rPr>
        <sz val="11"/>
        <rFont val="楷体_GB2312"/>
        <charset val="134"/>
      </rPr>
      <t>元，</t>
    </r>
  </si>
  <si>
    <t>泡货物按体积重量收费</t>
  </si>
  <si>
    <t>TPE</t>
    <phoneticPr fontId="78" type="noConversion"/>
  </si>
  <si>
    <r>
      <rPr>
        <b/>
        <sz val="10"/>
        <rFont val="楷体_GB2312"/>
        <charset val="134"/>
      </rPr>
      <t>散货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托盘</t>
    </r>
    <phoneticPr fontId="78" type="noConversion"/>
  </si>
  <si>
    <t>HKT</t>
    <phoneticPr fontId="78" type="noConversion"/>
  </si>
  <si>
    <t>/</t>
    <phoneticPr fontId="78" type="noConversion"/>
  </si>
  <si>
    <r>
      <t>1</t>
    </r>
    <r>
      <rPr>
        <b/>
        <sz val="10"/>
        <color indexed="8"/>
        <rFont val="楷体_GB2312"/>
        <charset val="134"/>
      </rPr>
      <t>天</t>
    </r>
    <phoneticPr fontId="78" type="noConversion"/>
  </si>
  <si>
    <t>/</t>
    <phoneticPr fontId="78" type="noConversion"/>
  </si>
  <si>
    <t>王雅</t>
    <phoneticPr fontId="78" type="noConversion"/>
  </si>
  <si>
    <t>直达</t>
    <phoneticPr fontId="78" type="noConversion"/>
  </si>
  <si>
    <t>CK241/13456(1845)</t>
    <phoneticPr fontId="78" type="noConversion"/>
  </si>
  <si>
    <t>直达</t>
    <phoneticPr fontId="78" type="noConversion"/>
  </si>
  <si>
    <r>
      <t>1</t>
    </r>
    <r>
      <rPr>
        <b/>
        <sz val="10"/>
        <color theme="1"/>
        <rFont val="楷体_GB2312"/>
        <charset val="134"/>
      </rPr>
      <t>天</t>
    </r>
    <phoneticPr fontId="78" type="noConversion"/>
  </si>
  <si>
    <t>4.00+0</t>
    <phoneticPr fontId="78" type="noConversion"/>
  </si>
  <si>
    <r>
      <t xml:space="preserve"> </t>
    </r>
    <r>
      <rPr>
        <b/>
        <sz val="10"/>
        <rFont val="楷体_GB2312"/>
        <charset val="134"/>
      </rPr>
      <t>散货</t>
    </r>
    <r>
      <rPr>
        <b/>
        <sz val="10"/>
        <rFont val="Times New Roman"/>
        <family val="1"/>
      </rPr>
      <t/>
    </r>
    <phoneticPr fontId="78" type="noConversion"/>
  </si>
  <si>
    <r>
      <rPr>
        <b/>
        <sz val="10"/>
        <color indexed="8"/>
        <rFont val="宋体"/>
        <family val="3"/>
        <charset val="134"/>
      </rPr>
      <t>散货</t>
    </r>
    <r>
      <rPr>
        <b/>
        <sz val="10"/>
        <color indexed="8"/>
        <rFont val="Times New Roman"/>
        <family val="1"/>
      </rPr>
      <t/>
    </r>
    <phoneticPr fontId="78" type="noConversion"/>
  </si>
  <si>
    <r>
      <t>CZ</t>
    </r>
    <r>
      <rPr>
        <b/>
        <sz val="10"/>
        <color theme="1"/>
        <rFont val="宋体"/>
        <family val="3"/>
        <charset val="134"/>
      </rPr>
      <t>头程</t>
    </r>
    <r>
      <rPr>
        <b/>
        <sz val="10"/>
        <color theme="1"/>
        <rFont val="Times New Roman"/>
        <family val="1"/>
      </rPr>
      <t>daily;</t>
    </r>
    <r>
      <rPr>
        <b/>
        <sz val="10"/>
        <color theme="1"/>
        <rFont val="宋体"/>
        <family val="3"/>
        <charset val="134"/>
      </rPr>
      <t>二程</t>
    </r>
    <r>
      <rPr>
        <b/>
        <sz val="10"/>
        <color theme="1"/>
        <rFont val="Times New Roman"/>
        <family val="1"/>
      </rPr>
      <t>CZ394/357</t>
    </r>
    <phoneticPr fontId="78" type="noConversion"/>
  </si>
  <si>
    <r>
      <rPr>
        <b/>
        <sz val="10"/>
        <rFont val="楷体_GB2312"/>
        <charset val="134"/>
      </rPr>
      <t>散货</t>
    </r>
    <r>
      <rPr>
        <b/>
        <sz val="10"/>
        <rFont val="Times New Roman"/>
        <family val="1"/>
      </rPr>
      <t/>
    </r>
    <phoneticPr fontId="78" type="noConversion"/>
  </si>
  <si>
    <t>王雅</t>
    <phoneticPr fontId="78" type="noConversion"/>
  </si>
  <si>
    <t>2851393085  sylvia@szt.com.cn</t>
    <phoneticPr fontId="78" type="noConversion"/>
  </si>
  <si>
    <t>33901703/  15601617823</t>
    <phoneticPr fontId="78" type="noConversion"/>
  </si>
  <si>
    <t>/</t>
    <phoneticPr fontId="78" type="noConversion"/>
  </si>
  <si>
    <r>
      <t>1</t>
    </r>
    <r>
      <rPr>
        <b/>
        <sz val="10"/>
        <rFont val="楷体_GB2312"/>
        <charset val="134"/>
      </rPr>
      <t>天</t>
    </r>
  </si>
  <si>
    <r>
      <t>LEJ</t>
    </r>
    <r>
      <rPr>
        <b/>
        <sz val="10"/>
        <rFont val="宋体"/>
        <family val="3"/>
        <charset val="134"/>
      </rPr>
      <t>中转</t>
    </r>
  </si>
  <si>
    <r>
      <rPr>
        <b/>
        <sz val="10"/>
        <color indexed="53"/>
        <rFont val="楷体_GB2312"/>
        <charset val="134"/>
      </rPr>
      <t>凡到</t>
    </r>
    <r>
      <rPr>
        <b/>
        <sz val="10"/>
        <color indexed="53"/>
        <rFont val="Times New Roman"/>
        <family val="1"/>
      </rPr>
      <t>BKK</t>
    </r>
    <r>
      <rPr>
        <b/>
        <sz val="10"/>
        <color indexed="53"/>
        <rFont val="楷体_GB2312"/>
        <charset val="134"/>
      </rPr>
      <t>的货物，如出目的港代理，货出运后分单上任何信息是不允许代理更改，必须由航空公司发</t>
    </r>
    <r>
      <rPr>
        <b/>
        <sz val="10"/>
        <color indexed="53"/>
        <rFont val="Times New Roman"/>
        <family val="1"/>
      </rPr>
      <t>CCA</t>
    </r>
    <r>
      <rPr>
        <b/>
        <sz val="10"/>
        <color indexed="53"/>
        <rFont val="楷体_GB2312"/>
        <charset val="134"/>
      </rPr>
      <t>更改，但目前国内所有航空公司都不接受分单</t>
    </r>
    <r>
      <rPr>
        <b/>
        <sz val="10"/>
        <color indexed="53"/>
        <rFont val="Times New Roman"/>
        <family val="1"/>
      </rPr>
      <t>CCA</t>
    </r>
    <r>
      <rPr>
        <b/>
        <sz val="10"/>
        <color indexed="53"/>
        <rFont val="楷体_GB2312"/>
        <charset val="134"/>
      </rPr>
      <t>更改，请各位慎发代理。任何单据信息更改，必须要在货物到达后</t>
    </r>
    <r>
      <rPr>
        <b/>
        <sz val="10"/>
        <color indexed="53"/>
        <rFont val="Times New Roman"/>
        <family val="1"/>
      </rPr>
      <t>48</t>
    </r>
    <r>
      <rPr>
        <b/>
        <sz val="10"/>
        <color indexed="53"/>
        <rFont val="楷体_GB2312"/>
        <charset val="134"/>
      </rPr>
      <t>小时之内（曼谷时间）完成，否则，将会支付罚金</t>
    </r>
    <r>
      <rPr>
        <b/>
        <sz val="10"/>
        <color indexed="53"/>
        <rFont val="Times New Roman"/>
        <family val="1"/>
      </rPr>
      <t xml:space="preserve"> 35</t>
    </r>
    <r>
      <rPr>
        <b/>
        <sz val="10"/>
        <color indexed="53"/>
        <rFont val="楷体_GB2312"/>
        <charset val="134"/>
      </rPr>
      <t>美金</t>
    </r>
    <r>
      <rPr>
        <b/>
        <sz val="10"/>
        <color indexed="53"/>
        <rFont val="Times New Roman"/>
        <family val="1"/>
      </rPr>
      <t xml:space="preserve"> / HAWB </t>
    </r>
    <phoneticPr fontId="78" type="noConversion"/>
  </si>
  <si>
    <t>DMK</t>
    <phoneticPr fontId="78" type="noConversion"/>
  </si>
  <si>
    <t>散货</t>
    <phoneticPr fontId="78" type="noConversion"/>
  </si>
  <si>
    <r>
      <t>头程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天天</t>
    </r>
    <r>
      <rPr>
        <b/>
        <sz val="10"/>
        <rFont val="Times New Roman"/>
        <family val="1"/>
      </rPr>
      <t xml:space="preserve">; 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>:CZ8085/daily CZ5081/5.6</t>
    </r>
    <phoneticPr fontId="78" type="noConversion"/>
  </si>
  <si>
    <t>SFO</t>
    <phoneticPr fontId="78" type="noConversion"/>
  </si>
  <si>
    <t>AMS 1:500</t>
  </si>
  <si>
    <t>FRA 1:500</t>
  </si>
  <si>
    <t>CA1053/2.4.5 CA1055/3.6 CA1079/7 PVG-ORD  CA1057/4.6 CA1059/7  PVG-LAX</t>
    <phoneticPr fontId="78" type="noConversion"/>
  </si>
  <si>
    <t>三、中国国际航空（已含燃油附加费RMB4.00/KG和安全附加费RMB1.20/KG, MIN安全附加费为RMB40.00）</t>
    <phoneticPr fontId="78" type="noConversion"/>
  </si>
  <si>
    <t>DPS</t>
    <phoneticPr fontId="78" type="noConversion"/>
  </si>
  <si>
    <t>散货/托盘</t>
    <phoneticPr fontId="78" type="noConversion"/>
  </si>
  <si>
    <r>
      <t>SPA</t>
    </r>
    <r>
      <rPr>
        <sz val="10"/>
        <rFont val="微软雅黑"/>
        <family val="2"/>
        <charset val="134"/>
      </rPr>
      <t>协议</t>
    </r>
  </si>
  <si>
    <r>
      <t>1</t>
    </r>
    <r>
      <rPr>
        <b/>
        <sz val="10"/>
        <color theme="1"/>
        <rFont val="宋体"/>
        <family val="3"/>
        <charset val="134"/>
      </rPr>
      <t>天</t>
    </r>
  </si>
  <si>
    <t>LAX</t>
    <phoneticPr fontId="78" type="noConversion"/>
  </si>
  <si>
    <t>4.00+0.00</t>
    <phoneticPr fontId="78" type="noConversion"/>
  </si>
  <si>
    <t>唐君</t>
    <phoneticPr fontId="78" type="noConversion"/>
  </si>
  <si>
    <t>2851393083              tangjun@szt.com.cn</t>
    <phoneticPr fontId="78" type="noConversion"/>
  </si>
  <si>
    <t>33901725/  13764116420</t>
    <phoneticPr fontId="78" type="noConversion"/>
  </si>
  <si>
    <r>
      <t xml:space="preserve">LAX  </t>
    </r>
    <r>
      <rPr>
        <b/>
        <sz val="10"/>
        <rFont val="宋体"/>
        <family val="3"/>
        <charset val="134"/>
      </rPr>
      <t/>
    </r>
    <phoneticPr fontId="78" type="noConversion"/>
  </si>
  <si>
    <t>ORD</t>
    <phoneticPr fontId="78" type="noConversion"/>
  </si>
  <si>
    <r>
      <rPr>
        <b/>
        <sz val="10"/>
        <rFont val="宋体"/>
        <family val="3"/>
        <charset val="134"/>
      </rPr>
      <t>散货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托盘</t>
    </r>
    <phoneticPr fontId="78" type="noConversion"/>
  </si>
  <si>
    <r>
      <rPr>
        <b/>
        <sz val="10"/>
        <color theme="0"/>
        <rFont val="楷体_GB2312"/>
        <charset val="134"/>
      </rPr>
      <t>航班号</t>
    </r>
    <r>
      <rPr>
        <b/>
        <sz val="10"/>
        <color theme="0"/>
        <rFont val="Times New Roman"/>
        <family val="1"/>
      </rPr>
      <t>: PVG-</t>
    </r>
    <r>
      <rPr>
        <b/>
        <sz val="10"/>
        <color theme="0"/>
        <rFont val="楷体_GB2312"/>
        <charset val="134"/>
      </rPr>
      <t>广州</t>
    </r>
    <r>
      <rPr>
        <b/>
        <sz val="10"/>
        <color theme="0"/>
        <rFont val="Times New Roman"/>
        <family val="1"/>
      </rPr>
      <t xml:space="preserve">, </t>
    </r>
    <r>
      <rPr>
        <b/>
        <sz val="10"/>
        <color theme="0"/>
        <rFont val="楷体_GB2312"/>
        <charset val="134"/>
      </rPr>
      <t>国内航班</t>
    </r>
    <r>
      <rPr>
        <b/>
        <sz val="10"/>
        <color theme="0"/>
        <rFont val="Times New Roman"/>
        <family val="1"/>
      </rPr>
      <t xml:space="preserve">/daily    </t>
    </r>
    <r>
      <rPr>
        <b/>
        <sz val="10"/>
        <color theme="0"/>
        <rFont val="楷体_GB2312"/>
        <charset val="134"/>
      </rPr>
      <t>二程</t>
    </r>
    <r>
      <rPr>
        <b/>
        <sz val="10"/>
        <color theme="0"/>
        <rFont val="Times New Roman"/>
        <family val="1"/>
      </rPr>
      <t xml:space="preserve">:  CZ8888(0700)/1357CAN-YYZ  </t>
    </r>
  </si>
  <si>
    <r>
      <rPr>
        <b/>
        <sz val="10"/>
        <color theme="0"/>
        <rFont val="楷体_GB2312"/>
        <charset val="134"/>
      </rPr>
      <t>航班号</t>
    </r>
    <r>
      <rPr>
        <b/>
        <sz val="10"/>
        <color theme="0"/>
        <rFont val="Times New Roman"/>
        <family val="1"/>
      </rPr>
      <t>: PVG-</t>
    </r>
    <r>
      <rPr>
        <b/>
        <sz val="10"/>
        <color theme="0"/>
        <rFont val="楷体_GB2312"/>
        <charset val="134"/>
      </rPr>
      <t>广州</t>
    </r>
    <r>
      <rPr>
        <b/>
        <sz val="10"/>
        <color theme="0"/>
        <rFont val="Times New Roman"/>
        <family val="1"/>
      </rPr>
      <t xml:space="preserve">, </t>
    </r>
    <r>
      <rPr>
        <b/>
        <sz val="10"/>
        <color theme="0"/>
        <rFont val="楷体_GB2312"/>
        <charset val="134"/>
      </rPr>
      <t>国内航班</t>
    </r>
    <r>
      <rPr>
        <b/>
        <sz val="10"/>
        <color theme="0"/>
        <rFont val="Times New Roman"/>
        <family val="1"/>
      </rPr>
      <t xml:space="preserve">/daily    </t>
    </r>
    <r>
      <rPr>
        <b/>
        <sz val="10"/>
        <color theme="0"/>
        <rFont val="楷体_GB2312"/>
        <charset val="134"/>
      </rPr>
      <t>二程</t>
    </r>
    <r>
      <rPr>
        <b/>
        <sz val="10"/>
        <color theme="0"/>
        <rFont val="Times New Roman"/>
        <family val="1"/>
      </rPr>
      <t>: CZ399(0140)/1.3.5.7  CAN-JFK</t>
    </r>
  </si>
  <si>
    <r>
      <rPr>
        <b/>
        <sz val="10"/>
        <color theme="0"/>
        <rFont val="楷体_GB2312"/>
        <charset val="134"/>
      </rPr>
      <t>航班号</t>
    </r>
    <r>
      <rPr>
        <b/>
        <sz val="10"/>
        <color theme="0"/>
        <rFont val="Times New Roman"/>
        <family val="1"/>
      </rPr>
      <t>: PVG-</t>
    </r>
    <r>
      <rPr>
        <b/>
        <sz val="10"/>
        <color theme="0"/>
        <rFont val="楷体_GB2312"/>
        <charset val="134"/>
      </rPr>
      <t>广州</t>
    </r>
    <r>
      <rPr>
        <b/>
        <sz val="10"/>
        <color theme="0"/>
        <rFont val="Times New Roman"/>
        <family val="1"/>
      </rPr>
      <t xml:space="preserve">, </t>
    </r>
    <r>
      <rPr>
        <b/>
        <sz val="10"/>
        <color theme="0"/>
        <rFont val="楷体_GB2312"/>
        <charset val="134"/>
      </rPr>
      <t>国内航班</t>
    </r>
    <r>
      <rPr>
        <b/>
        <sz val="10"/>
        <color theme="0"/>
        <rFont val="Times New Roman"/>
        <family val="1"/>
      </rPr>
      <t xml:space="preserve">/daily    </t>
    </r>
    <r>
      <rPr>
        <b/>
        <sz val="10"/>
        <color theme="0"/>
        <rFont val="楷体_GB2312"/>
        <charset val="134"/>
      </rPr>
      <t>二程</t>
    </r>
    <r>
      <rPr>
        <b/>
        <sz val="10"/>
        <color theme="0"/>
        <rFont val="Times New Roman"/>
        <family val="1"/>
      </rPr>
      <t xml:space="preserve">:  CZ329(1300)/1236CAN-YVR  </t>
    </r>
  </si>
  <si>
    <r>
      <rPr>
        <b/>
        <sz val="10"/>
        <color theme="0"/>
        <rFont val="楷体_GB2312"/>
        <charset val="134"/>
      </rPr>
      <t>航班号</t>
    </r>
    <r>
      <rPr>
        <b/>
        <sz val="10"/>
        <color theme="0"/>
        <rFont val="Times New Roman"/>
        <family val="1"/>
      </rPr>
      <t>: PVG-</t>
    </r>
    <r>
      <rPr>
        <b/>
        <sz val="10"/>
        <color theme="0"/>
        <rFont val="楷体_GB2312"/>
        <charset val="134"/>
      </rPr>
      <t>广州</t>
    </r>
    <r>
      <rPr>
        <b/>
        <sz val="10"/>
        <color theme="0"/>
        <rFont val="Times New Roman"/>
        <family val="1"/>
      </rPr>
      <t xml:space="preserve">, </t>
    </r>
    <r>
      <rPr>
        <b/>
        <sz val="10"/>
        <color theme="0"/>
        <rFont val="楷体_GB2312"/>
        <charset val="134"/>
      </rPr>
      <t>国内航班</t>
    </r>
    <r>
      <rPr>
        <b/>
        <sz val="10"/>
        <color theme="0"/>
        <rFont val="Times New Roman"/>
        <family val="1"/>
      </rPr>
      <t xml:space="preserve">/daily    </t>
    </r>
    <r>
      <rPr>
        <b/>
        <sz val="10"/>
        <color theme="0"/>
        <rFont val="楷体_GB2312"/>
        <charset val="134"/>
      </rPr>
      <t>二程</t>
    </r>
    <r>
      <rPr>
        <b/>
        <sz val="10"/>
        <color theme="0"/>
        <rFont val="Times New Roman"/>
        <family val="1"/>
      </rPr>
      <t xml:space="preserve">: CZ327(2100)/daily  CAN-LAX   </t>
    </r>
  </si>
  <si>
    <r>
      <t>500k</t>
    </r>
    <r>
      <rPr>
        <b/>
        <sz val="10"/>
        <color theme="0"/>
        <rFont val="宋体"/>
        <family val="3"/>
        <charset val="134"/>
      </rPr>
      <t>起</t>
    </r>
    <r>
      <rPr>
        <b/>
        <sz val="10"/>
        <color theme="0"/>
        <rFont val="Times New Roman"/>
        <family val="1"/>
      </rPr>
      <t xml:space="preserve"> 1:300</t>
    </r>
    <r>
      <rPr>
        <b/>
        <sz val="10"/>
        <color theme="0"/>
        <rFont val="宋体"/>
        <family val="3"/>
        <charset val="134"/>
      </rPr>
      <t>重货</t>
    </r>
  </si>
  <si>
    <r>
      <rPr>
        <b/>
        <sz val="10"/>
        <color theme="0"/>
        <rFont val="楷体_GB2312"/>
        <charset val="134"/>
      </rPr>
      <t>航班号</t>
    </r>
    <r>
      <rPr>
        <b/>
        <sz val="10"/>
        <color theme="0"/>
        <rFont val="Times New Roman"/>
        <family val="1"/>
      </rPr>
      <t>: CZ489/3,5,7   ETD0600 PVG-ORD  CZ431/14.6  ETD0930 PVG-ORD</t>
    </r>
  </si>
  <si>
    <r>
      <rPr>
        <b/>
        <sz val="10"/>
        <color theme="0"/>
        <rFont val="楷体_GB2312"/>
        <charset val="134"/>
      </rPr>
      <t>航班号</t>
    </r>
    <r>
      <rPr>
        <b/>
        <sz val="10"/>
        <color theme="0"/>
        <rFont val="Times New Roman"/>
        <family val="1"/>
      </rPr>
      <t>: PVG-</t>
    </r>
    <r>
      <rPr>
        <b/>
        <sz val="10"/>
        <color theme="0"/>
        <rFont val="楷体_GB2312"/>
        <charset val="134"/>
      </rPr>
      <t>广州</t>
    </r>
    <r>
      <rPr>
        <b/>
        <sz val="10"/>
        <color theme="0"/>
        <rFont val="Times New Roman"/>
        <family val="1"/>
      </rPr>
      <t xml:space="preserve">, </t>
    </r>
    <r>
      <rPr>
        <b/>
        <sz val="10"/>
        <color theme="0"/>
        <rFont val="楷体_GB2312"/>
        <charset val="134"/>
      </rPr>
      <t>国内航班</t>
    </r>
    <r>
      <rPr>
        <b/>
        <sz val="10"/>
        <color theme="0"/>
        <rFont val="Times New Roman"/>
        <family val="1"/>
      </rPr>
      <t xml:space="preserve">/daily    </t>
    </r>
    <r>
      <rPr>
        <b/>
        <sz val="10"/>
        <color theme="0"/>
        <rFont val="楷体_GB2312"/>
        <charset val="134"/>
      </rPr>
      <t>二程</t>
    </r>
    <r>
      <rPr>
        <b/>
        <sz val="10"/>
        <color theme="0"/>
        <rFont val="Times New Roman"/>
        <family val="1"/>
      </rPr>
      <t>: CZ659/2.4.6 CAN-SFO</t>
    </r>
  </si>
  <si>
    <r>
      <rPr>
        <b/>
        <sz val="10"/>
        <color theme="1"/>
        <rFont val="楷体_GB2312"/>
        <charset val="134"/>
      </rPr>
      <t>收取</t>
    </r>
    <r>
      <rPr>
        <b/>
        <sz val="10"/>
        <color theme="1"/>
        <rFont val="Times New Roman"/>
        <family val="1"/>
      </rPr>
      <t>AMS</t>
    </r>
    <r>
      <rPr>
        <b/>
        <sz val="10"/>
        <color theme="1"/>
        <rFont val="楷体_GB2312"/>
        <charset val="134"/>
      </rPr>
      <t>信息费</t>
    </r>
    <r>
      <rPr>
        <b/>
        <sz val="10"/>
        <color theme="1"/>
        <rFont val="Times New Roman"/>
        <family val="1"/>
      </rPr>
      <t>40/</t>
    </r>
    <r>
      <rPr>
        <b/>
        <sz val="10"/>
        <color theme="1"/>
        <rFont val="楷体_GB2312"/>
        <charset val="134"/>
      </rPr>
      <t>分单</t>
    </r>
  </si>
  <si>
    <r>
      <rPr>
        <b/>
        <sz val="10"/>
        <color rgb="FFFF0000"/>
        <rFont val="宋体"/>
        <family val="3"/>
        <charset val="134"/>
      </rPr>
      <t>每周</t>
    </r>
    <r>
      <rPr>
        <b/>
        <sz val="10"/>
        <color rgb="FFFF0000"/>
        <rFont val="Times New Roman"/>
        <family val="1"/>
      </rPr>
      <t>4.6</t>
    </r>
    <r>
      <rPr>
        <b/>
        <sz val="10"/>
        <color rgb="FFFF0000"/>
        <rFont val="宋体"/>
        <family val="3"/>
        <charset val="134"/>
      </rPr>
      <t>飞</t>
    </r>
    <r>
      <rPr>
        <b/>
        <sz val="10"/>
        <color rgb="FFFF0000"/>
        <rFont val="Times New Roman"/>
        <family val="1"/>
      </rPr>
      <t>A330</t>
    </r>
    <r>
      <rPr>
        <b/>
        <sz val="10"/>
        <color rgb="FFFF0000"/>
        <rFont val="宋体"/>
        <family val="3"/>
        <charset val="134"/>
      </rPr>
      <t>机型</t>
    </r>
    <phoneticPr fontId="78" type="noConversion"/>
  </si>
  <si>
    <t>CK279/1 CK287/2.4.6 CK897/3.5.7(1030-1530)</t>
  </si>
  <si>
    <t>直达</t>
    <phoneticPr fontId="78" type="noConversion"/>
  </si>
  <si>
    <r>
      <t>5/16</t>
    </r>
    <r>
      <rPr>
        <b/>
        <sz val="10"/>
        <rFont val="宋体"/>
        <family val="3"/>
        <charset val="134"/>
      </rPr>
      <t>起</t>
    </r>
    <r>
      <rPr>
        <b/>
        <sz val="10"/>
        <rFont val="Times New Roman"/>
        <family val="1"/>
      </rPr>
      <t xml:space="preserve">MU2007/dailyETD12:50( </t>
    </r>
    <r>
      <rPr>
        <b/>
        <sz val="10"/>
        <rFont val="宋体"/>
        <family val="3"/>
        <charset val="134"/>
      </rPr>
      <t>机型</t>
    </r>
    <r>
      <rPr>
        <b/>
        <sz val="10"/>
        <rFont val="Times New Roman"/>
        <family val="1"/>
      </rPr>
      <t>330)</t>
    </r>
    <phoneticPr fontId="78" type="noConversion"/>
  </si>
  <si>
    <r>
      <t>1</t>
    </r>
    <r>
      <rPr>
        <b/>
        <sz val="10"/>
        <rFont val="宋体"/>
        <family val="3"/>
        <charset val="134"/>
      </rPr>
      <t>天</t>
    </r>
    <phoneticPr fontId="78" type="noConversion"/>
  </si>
  <si>
    <t>+100</t>
  </si>
  <si>
    <t>+300</t>
  </si>
  <si>
    <t>+500</t>
  </si>
  <si>
    <t>+1000</t>
  </si>
  <si>
    <t>SDQ</t>
  </si>
  <si>
    <t>North America</t>
  </si>
  <si>
    <t>+100kg</t>
  </si>
  <si>
    <t>+300kg</t>
  </si>
  <si>
    <t>+500kg</t>
  </si>
  <si>
    <t>+1000kg</t>
  </si>
  <si>
    <t>PAP</t>
  </si>
  <si>
    <t>CUR</t>
  </si>
  <si>
    <r>
      <t>五、菲律宾航空</t>
    </r>
    <r>
      <rPr>
        <b/>
        <sz val="10"/>
        <color theme="0"/>
        <rFont val="Times New Roman"/>
        <family val="1"/>
      </rPr>
      <t xml:space="preserve"> (</t>
    </r>
    <r>
      <rPr>
        <b/>
        <sz val="10"/>
        <color theme="0"/>
        <rFont val="宋体"/>
        <family val="3"/>
        <charset val="134"/>
      </rPr>
      <t>自</t>
    </r>
    <r>
      <rPr>
        <b/>
        <sz val="10"/>
        <color theme="0"/>
        <rFont val="Times New Roman"/>
        <family val="1"/>
      </rPr>
      <t>2013</t>
    </r>
    <r>
      <rPr>
        <b/>
        <sz val="10"/>
        <color theme="0"/>
        <rFont val="宋体"/>
        <family val="3"/>
        <charset val="134"/>
      </rPr>
      <t>年</t>
    </r>
    <r>
      <rPr>
        <b/>
        <sz val="10"/>
        <color theme="0"/>
        <rFont val="Times New Roman"/>
        <family val="1"/>
      </rPr>
      <t>10</t>
    </r>
    <r>
      <rPr>
        <b/>
        <sz val="10"/>
        <color theme="0"/>
        <rFont val="宋体"/>
        <family val="3"/>
        <charset val="134"/>
      </rPr>
      <t>月</t>
    </r>
    <r>
      <rPr>
        <b/>
        <sz val="10"/>
        <color theme="0"/>
        <rFont val="Times New Roman"/>
        <family val="1"/>
      </rPr>
      <t>15</t>
    </r>
    <r>
      <rPr>
        <b/>
        <sz val="10"/>
        <color theme="0"/>
        <rFont val="宋体"/>
        <family val="3"/>
        <charset val="134"/>
      </rPr>
      <t>日起实行，已含燃油附加费</t>
    </r>
    <r>
      <rPr>
        <b/>
        <sz val="10"/>
        <color theme="0"/>
        <rFont val="Times New Roman"/>
        <family val="1"/>
      </rPr>
      <t xml:space="preserve">RMB6.00/KG, </t>
    </r>
    <r>
      <rPr>
        <b/>
        <sz val="10"/>
        <color theme="0"/>
        <rFont val="宋体"/>
        <family val="3"/>
        <charset val="134"/>
      </rPr>
      <t>战争附加费</t>
    </r>
    <r>
      <rPr>
        <b/>
        <sz val="10"/>
        <color theme="0"/>
        <rFont val="Times New Roman"/>
        <family val="1"/>
      </rPr>
      <t>RMB1.00/KG)</t>
    </r>
    <phoneticPr fontId="78" type="noConversion"/>
  </si>
  <si>
    <r>
      <rPr>
        <b/>
        <sz val="9"/>
        <rFont val="宋体"/>
        <family val="3"/>
        <charset val="134"/>
      </rPr>
      <t>头程天天；二程</t>
    </r>
    <r>
      <rPr>
        <b/>
        <sz val="9"/>
        <rFont val="Times New Roman"/>
        <family val="1"/>
      </rPr>
      <t>CZ6091/357</t>
    </r>
  </si>
  <si>
    <r>
      <t>BR/daily</t>
    </r>
    <r>
      <rPr>
        <b/>
        <sz val="10"/>
        <rFont val="楷体_GB2312"/>
        <charset val="134"/>
      </rPr>
      <t>二程</t>
    </r>
    <r>
      <rPr>
        <b/>
        <sz val="10"/>
        <rFont val="Times New Roman"/>
        <family val="1"/>
      </rPr>
      <t>(26</t>
    </r>
    <r>
      <rPr>
        <b/>
        <sz val="10"/>
        <rFont val="楷体_GB2312"/>
        <charset val="134"/>
      </rPr>
      <t>全货机</t>
    </r>
    <r>
      <rPr>
        <b/>
        <sz val="10"/>
        <rFont val="Times New Roman"/>
        <family val="1"/>
      </rPr>
      <t>)DAILY</t>
    </r>
    <r>
      <rPr>
        <b/>
        <sz val="10"/>
        <rFont val="楷体_GB2312"/>
        <charset val="134"/>
      </rPr>
      <t>客机信息费</t>
    </r>
    <r>
      <rPr>
        <b/>
        <sz val="10"/>
        <rFont val="Times New Roman"/>
        <family val="1"/>
      </rPr>
      <t>40</t>
    </r>
    <r>
      <rPr>
        <b/>
        <sz val="10"/>
        <rFont val="楷体_GB2312"/>
        <charset val="134"/>
      </rPr>
      <t>元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分单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主单</t>
    </r>
  </si>
  <si>
    <r>
      <t>BR0281/DAILY</t>
    </r>
    <r>
      <rPr>
        <b/>
        <sz val="10"/>
        <rFont val="宋体"/>
        <family val="3"/>
        <charset val="134"/>
      </rPr>
      <t>信息费</t>
    </r>
    <r>
      <rPr>
        <b/>
        <sz val="10"/>
        <rFont val="Times New Roman"/>
        <family val="1"/>
      </rPr>
      <t>40</t>
    </r>
    <r>
      <rPr>
        <b/>
        <sz val="10"/>
        <rFont val="宋体"/>
        <family val="3"/>
        <charset val="134"/>
      </rPr>
      <t>元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分单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主单</t>
    </r>
    <phoneticPr fontId="78" type="noConversion"/>
  </si>
  <si>
    <r>
      <t>BR/daily</t>
    </r>
    <r>
      <rPr>
        <b/>
        <sz val="10"/>
        <rFont val="楷体_GB2312"/>
        <charset val="134"/>
      </rPr>
      <t>二程</t>
    </r>
    <r>
      <rPr>
        <b/>
        <sz val="10"/>
        <rFont val="Times New Roman"/>
        <family val="1"/>
      </rPr>
      <t>BR227/1356</t>
    </r>
  </si>
  <si>
    <r>
      <t xml:space="preserve">BR/daily      </t>
    </r>
    <r>
      <rPr>
        <b/>
        <sz val="10"/>
        <rFont val="楷体_GB2312"/>
        <charset val="134"/>
      </rPr>
      <t>二程</t>
    </r>
    <r>
      <rPr>
        <b/>
        <sz val="10"/>
        <rFont val="Times New Roman"/>
        <family val="1"/>
      </rPr>
      <t>DAILY</t>
    </r>
  </si>
  <si>
    <r>
      <t>DMK1:250</t>
    </r>
    <r>
      <rPr>
        <b/>
        <sz val="10"/>
        <color theme="0"/>
        <rFont val="楷体_GB2312"/>
        <charset val="134"/>
      </rPr>
      <t>重货价</t>
    </r>
    <phoneticPr fontId="78" type="noConversion"/>
  </si>
  <si>
    <t>VTE</t>
    <phoneticPr fontId="78" type="noConversion"/>
  </si>
  <si>
    <r>
      <t>SYD 1:250</t>
    </r>
    <r>
      <rPr>
        <b/>
        <sz val="10"/>
        <color indexed="9"/>
        <rFont val="宋体"/>
        <family val="3"/>
        <charset val="134"/>
      </rPr>
      <t>重货价</t>
    </r>
    <phoneticPr fontId="78" type="noConversion"/>
  </si>
  <si>
    <r>
      <t>MEL 1:250</t>
    </r>
    <r>
      <rPr>
        <b/>
        <sz val="10"/>
        <color indexed="9"/>
        <rFont val="宋体"/>
        <family val="3"/>
        <charset val="134"/>
      </rPr>
      <t>重货价</t>
    </r>
    <phoneticPr fontId="78" type="noConversion"/>
  </si>
  <si>
    <r>
      <t>BNE1:250</t>
    </r>
    <r>
      <rPr>
        <b/>
        <sz val="10"/>
        <color indexed="9"/>
        <rFont val="宋体"/>
        <family val="3"/>
        <charset val="134"/>
      </rPr>
      <t>重货价</t>
    </r>
    <phoneticPr fontId="78" type="noConversion"/>
  </si>
  <si>
    <r>
      <t>AKL1:250</t>
    </r>
    <r>
      <rPr>
        <b/>
        <sz val="10"/>
        <color indexed="9"/>
        <rFont val="宋体"/>
        <family val="3"/>
        <charset val="134"/>
      </rPr>
      <t>重货价</t>
    </r>
    <phoneticPr fontId="78" type="noConversion"/>
  </si>
  <si>
    <r>
      <t>1:250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</si>
  <si>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2-3</t>
    </r>
    <r>
      <rPr>
        <b/>
        <sz val="10"/>
        <color indexed="8"/>
        <rFont val="楷体_GB2312"/>
        <charset val="134"/>
      </rPr>
      <t>天</t>
    </r>
    <phoneticPr fontId="78" type="noConversion"/>
  </si>
  <si>
    <t>货物航班信息查询网站</t>
    <phoneticPr fontId="78" type="noConversion"/>
  </si>
  <si>
    <r>
      <t xml:space="preserve">BR/daily </t>
    </r>
    <r>
      <rPr>
        <b/>
        <sz val="10"/>
        <rFont val="楷体_GB2312"/>
        <charset val="134"/>
      </rPr>
      <t>二程</t>
    </r>
    <r>
      <rPr>
        <b/>
        <sz val="10"/>
        <rFont val="Times New Roman"/>
        <family val="1"/>
      </rPr>
      <t>(</t>
    </r>
    <r>
      <rPr>
        <b/>
        <sz val="10"/>
        <rFont val="楷体_GB2312"/>
        <charset val="134"/>
      </rPr>
      <t>全货机</t>
    </r>
    <r>
      <rPr>
        <b/>
        <sz val="10"/>
        <rFont val="Times New Roman"/>
        <family val="1"/>
      </rPr>
      <t>):BR6005/234567</t>
    </r>
  </si>
  <si>
    <r>
      <rPr>
        <b/>
        <sz val="10"/>
        <rFont val="宋体"/>
        <family val="3"/>
        <charset val="134"/>
      </rPr>
      <t>航班号：</t>
    </r>
    <r>
      <rPr>
        <b/>
        <sz val="10"/>
        <rFont val="Times New Roman"/>
        <family val="1"/>
      </rPr>
      <t>CA1019/CA1077  D2.5.6.7  PVG-JFK</t>
    </r>
    <phoneticPr fontId="78" type="noConversion"/>
  </si>
  <si>
    <r>
      <t>CZ 1:250</t>
    </r>
    <r>
      <rPr>
        <b/>
        <sz val="10"/>
        <color theme="1"/>
        <rFont val="宋体"/>
        <family val="3"/>
        <charset val="134"/>
      </rPr>
      <t>重货价</t>
    </r>
  </si>
  <si>
    <r>
      <t>CZ 1:250</t>
    </r>
    <r>
      <rPr>
        <b/>
        <sz val="10"/>
        <color theme="1"/>
        <rFont val="宋体"/>
        <family val="3"/>
        <charset val="134"/>
      </rPr>
      <t>重货价</t>
    </r>
    <phoneticPr fontId="78" type="noConversion"/>
  </si>
  <si>
    <t>CK247/23467(0400)</t>
    <phoneticPr fontId="78" type="noConversion"/>
  </si>
  <si>
    <t>唐君</t>
    <phoneticPr fontId="78" type="noConversion"/>
  </si>
  <si>
    <t>散货</t>
    <phoneticPr fontId="78" type="noConversion"/>
  </si>
  <si>
    <t>4+1</t>
    <phoneticPr fontId="78" type="noConversion"/>
  </si>
  <si>
    <t>2851393083              tangjun@szt.com.cn</t>
    <phoneticPr fontId="78" type="noConversion"/>
  </si>
  <si>
    <t>33901725/  13764116420</t>
    <phoneticPr fontId="78" type="noConversion"/>
  </si>
  <si>
    <t>AMS 1:167</t>
  </si>
  <si>
    <t>4+1</t>
    <phoneticPr fontId="78" type="noConversion"/>
  </si>
  <si>
    <r>
      <t>RH 1:300</t>
    </r>
    <r>
      <rPr>
        <b/>
        <sz val="10"/>
        <rFont val="宋体"/>
        <family val="3"/>
        <charset val="134"/>
      </rPr>
      <t>重货</t>
    </r>
  </si>
  <si>
    <t>MEL/SYD/BNE/PER</t>
    <phoneticPr fontId="78" type="noConversion"/>
  </si>
  <si>
    <r>
      <t>YYZ</t>
    </r>
    <r>
      <rPr>
        <b/>
        <sz val="10"/>
        <rFont val="宋体"/>
        <family val="3"/>
        <charset val="134"/>
      </rPr>
      <t>散货</t>
    </r>
  </si>
  <si>
    <r>
      <t>YYZ</t>
    </r>
    <r>
      <rPr>
        <b/>
        <sz val="10"/>
        <rFont val="宋体"/>
        <family val="3"/>
        <charset val="134"/>
      </rPr>
      <t>托盘</t>
    </r>
  </si>
  <si>
    <t>MU207/5 ETD1205  MU7207/1.3.6 ETD1200MU7581/357(13:35</t>
    <phoneticPr fontId="78" type="noConversion"/>
  </si>
  <si>
    <r>
      <t>1</t>
    </r>
    <r>
      <rPr>
        <b/>
        <sz val="10"/>
        <rFont val="宋体"/>
        <family val="3"/>
        <charset val="134"/>
      </rPr>
      <t>天</t>
    </r>
  </si>
  <si>
    <t>王雅</t>
    <phoneticPr fontId="78" type="noConversion"/>
  </si>
  <si>
    <t>2851393085  sylvia@szt.com.cn</t>
    <phoneticPr fontId="78" type="noConversion"/>
  </si>
  <si>
    <t>33901703/  15601617823</t>
    <phoneticPr fontId="78" type="noConversion"/>
  </si>
  <si>
    <t>直达</t>
    <phoneticPr fontId="78" type="noConversion"/>
  </si>
  <si>
    <r>
      <t>1</t>
    </r>
    <r>
      <rPr>
        <b/>
        <sz val="10"/>
        <color theme="1"/>
        <rFont val="宋体"/>
        <family val="3"/>
        <charset val="134"/>
      </rPr>
      <t>天</t>
    </r>
    <phoneticPr fontId="78" type="noConversion"/>
  </si>
  <si>
    <t>BKI</t>
    <phoneticPr fontId="78" type="noConversion"/>
  </si>
  <si>
    <t>香港</t>
    <phoneticPr fontId="78" type="noConversion"/>
  </si>
  <si>
    <r>
      <t>1</t>
    </r>
    <r>
      <rPr>
        <b/>
        <sz val="10"/>
        <color theme="1"/>
        <rFont val="宋体"/>
        <family val="3"/>
        <charset val="134"/>
      </rPr>
      <t>天</t>
    </r>
    <phoneticPr fontId="78" type="noConversion"/>
  </si>
  <si>
    <t xml:space="preserve">2851393084  jinyq@szt.com.cn   </t>
    <phoneticPr fontId="78" type="noConversion"/>
  </si>
  <si>
    <t>33901701 13482098075</t>
    <phoneticPr fontId="78" type="noConversion"/>
  </si>
  <si>
    <r>
      <rPr>
        <b/>
        <sz val="10"/>
        <rFont val="楷体_GB2312"/>
        <charset val="134"/>
      </rPr>
      <t>航班号</t>
    </r>
    <r>
      <rPr>
        <b/>
        <sz val="10"/>
        <rFont val="Times New Roman"/>
        <family val="1"/>
      </rPr>
      <t>:PR337/2.4.5.6.7</t>
    </r>
    <r>
      <rPr>
        <b/>
        <sz val="10"/>
        <rFont val="楷体_GB2312"/>
        <charset val="134"/>
      </rPr>
      <t>（</t>
    </r>
    <r>
      <rPr>
        <b/>
        <sz val="10"/>
        <rFont val="Times New Roman"/>
        <family val="1"/>
      </rPr>
      <t xml:space="preserve">1600-1950)  PVG-MNL   </t>
    </r>
    <phoneticPr fontId="78" type="noConversion"/>
  </si>
  <si>
    <t>33901701 13482098075</t>
    <phoneticPr fontId="78" type="noConversion"/>
  </si>
  <si>
    <t xml:space="preserve">2851393084  jinyq@szt.com.cn </t>
    <phoneticPr fontId="78" type="noConversion"/>
  </si>
  <si>
    <r>
      <t>5</t>
    </r>
    <r>
      <rPr>
        <b/>
        <sz val="10"/>
        <rFont val="楷体_GB2312"/>
        <charset val="134"/>
      </rPr>
      <t>、航线联系人</t>
    </r>
    <r>
      <rPr>
        <b/>
        <sz val="10"/>
        <rFont val="Times New Roman"/>
        <family val="1"/>
      </rPr>
      <t xml:space="preserve">:  </t>
    </r>
    <r>
      <rPr>
        <b/>
        <sz val="10"/>
        <rFont val="楷体_GB2312"/>
        <charset val="134"/>
      </rPr>
      <t>唐君</t>
    </r>
    <r>
      <rPr>
        <b/>
        <sz val="10"/>
        <rFont val="Times New Roman"/>
        <family val="1"/>
      </rPr>
      <t xml:space="preserve"> 33901725/  13764116420   QQ 2851393083  </t>
    </r>
    <r>
      <rPr>
        <b/>
        <sz val="10"/>
        <rFont val="楷体_GB2312"/>
        <charset val="134"/>
      </rPr>
      <t>邮箱</t>
    </r>
    <r>
      <rPr>
        <b/>
        <sz val="10"/>
        <rFont val="Times New Roman"/>
        <family val="1"/>
      </rPr>
      <t xml:space="preserve"> tangjun@szt.com.cn  </t>
    </r>
    <r>
      <rPr>
        <b/>
        <sz val="10"/>
        <rFont val="楷体_GB2312"/>
        <charset val="134"/>
      </rPr>
      <t>金耀清</t>
    </r>
    <r>
      <rPr>
        <b/>
        <sz val="10"/>
        <rFont val="Times New Roman"/>
        <family val="1"/>
      </rPr>
      <t xml:space="preserve"> 33901701/ 13482098075 QQ 2851393084 </t>
    </r>
    <r>
      <rPr>
        <b/>
        <sz val="10"/>
        <rFont val="楷体_GB2312"/>
        <charset val="134"/>
      </rPr>
      <t>邮箱</t>
    </r>
    <r>
      <rPr>
        <b/>
        <sz val="10"/>
        <rFont val="Times New Roman"/>
        <family val="1"/>
      </rPr>
      <t xml:space="preserve"> jinyq@szt.com.cn </t>
    </r>
    <phoneticPr fontId="78" type="noConversion"/>
  </si>
  <si>
    <t xml:space="preserve">  上海中太国际货运代理有限公司欧洲报价表</t>
    <phoneticPr fontId="78" type="noConversion"/>
  </si>
  <si>
    <r>
      <rPr>
        <b/>
        <sz val="10"/>
        <color indexed="9"/>
        <rFont val="楷体_GB2312"/>
        <charset val="134"/>
      </rPr>
      <t>五、</t>
    </r>
    <r>
      <rPr>
        <b/>
        <sz val="10"/>
        <color indexed="9"/>
        <rFont val="Times New Roman"/>
        <family val="1"/>
      </rPr>
      <t xml:space="preserve"> </t>
    </r>
    <r>
      <rPr>
        <b/>
        <sz val="10"/>
        <color indexed="9"/>
        <rFont val="楷体_GB2312"/>
        <charset val="134"/>
      </rPr>
      <t>美国博立航空（已含燃油附加费</t>
    </r>
    <r>
      <rPr>
        <b/>
        <sz val="10"/>
        <color indexed="9"/>
        <rFont val="Times New Roman"/>
        <family val="1"/>
      </rPr>
      <t>RMB15.00/KG</t>
    </r>
    <r>
      <rPr>
        <b/>
        <sz val="10"/>
        <color indexed="9"/>
        <rFont val="楷体_GB2312"/>
        <charset val="134"/>
      </rPr>
      <t>和安全附加费</t>
    </r>
    <r>
      <rPr>
        <b/>
        <sz val="10"/>
        <color indexed="9"/>
        <rFont val="Times New Roman"/>
        <family val="1"/>
      </rPr>
      <t>RMB1.20/KG, MIN</t>
    </r>
    <r>
      <rPr>
        <b/>
        <sz val="10"/>
        <color indexed="9"/>
        <rFont val="楷体_GB2312"/>
        <charset val="134"/>
      </rPr>
      <t>安全附加费为</t>
    </r>
    <r>
      <rPr>
        <b/>
        <sz val="10"/>
        <color indexed="9"/>
        <rFont val="Times New Roman"/>
        <family val="1"/>
      </rPr>
      <t>RMB40.00</t>
    </r>
    <r>
      <rPr>
        <b/>
        <sz val="10"/>
        <color indexed="9"/>
        <rFont val="楷体_GB2312"/>
        <charset val="134"/>
      </rPr>
      <t>）</t>
    </r>
    <phoneticPr fontId="78" type="noConversion"/>
  </si>
  <si>
    <r>
      <rPr>
        <b/>
        <sz val="10"/>
        <color theme="1"/>
        <rFont val="楷体_GB2312"/>
        <charset val="134"/>
      </rPr>
      <t>航班号</t>
    </r>
    <r>
      <rPr>
        <b/>
        <sz val="10"/>
        <color theme="1"/>
        <rFont val="Times New Roman"/>
        <family val="1"/>
      </rPr>
      <t>:3S571(PVG-LEJ)/23457ETD0540  3S553(PVG-FRA)/6ETD0540</t>
    </r>
    <phoneticPr fontId="78" type="noConversion"/>
  </si>
  <si>
    <t>AC TYPE</t>
  </si>
  <si>
    <t>ESB</t>
  </si>
  <si>
    <t>ADB</t>
  </si>
  <si>
    <t>ADA</t>
  </si>
  <si>
    <t>AYT</t>
  </si>
  <si>
    <t>FRANCE</t>
  </si>
  <si>
    <t>ITALY</t>
  </si>
  <si>
    <t>CTA</t>
  </si>
  <si>
    <t>BRI</t>
  </si>
  <si>
    <t>GERMANY</t>
  </si>
  <si>
    <t>BER</t>
  </si>
  <si>
    <t>NETHERLANDS</t>
  </si>
  <si>
    <t>BELGIUM</t>
  </si>
  <si>
    <t>SPAIN</t>
  </si>
  <si>
    <t>AGP</t>
  </si>
  <si>
    <t>PORTUGAL</t>
  </si>
  <si>
    <t>SWITZERLAND</t>
  </si>
  <si>
    <t>POLAND</t>
  </si>
  <si>
    <t>LUXEMBURG</t>
  </si>
  <si>
    <t>FINLAND</t>
  </si>
  <si>
    <t>DENMARK</t>
  </si>
  <si>
    <t>SWEDEN</t>
  </si>
  <si>
    <t>HUNGARY</t>
  </si>
  <si>
    <t>RUSSIA</t>
  </si>
  <si>
    <t>VKO</t>
  </si>
  <si>
    <t>GREECE</t>
  </si>
  <si>
    <t>NORWAY</t>
  </si>
  <si>
    <t>ESTONIA</t>
  </si>
  <si>
    <t>TLL</t>
  </si>
  <si>
    <t>CZECH REP</t>
  </si>
  <si>
    <t>SKG</t>
  </si>
  <si>
    <t>ROMANIA</t>
  </si>
  <si>
    <t>SERBIA</t>
  </si>
  <si>
    <t>SAUDI ARABIA</t>
  </si>
  <si>
    <t>JED</t>
  </si>
  <si>
    <t>MED</t>
  </si>
  <si>
    <t>DMM</t>
  </si>
  <si>
    <t>RUH</t>
  </si>
  <si>
    <t>U.A.E.</t>
  </si>
  <si>
    <t>DXB</t>
  </si>
  <si>
    <t>AUH</t>
  </si>
  <si>
    <t>BAHRAIN</t>
  </si>
  <si>
    <t>BAH</t>
  </si>
  <si>
    <t>KUWAIT</t>
  </si>
  <si>
    <t>KWI</t>
  </si>
  <si>
    <t>OMAN</t>
  </si>
  <si>
    <t>MCT</t>
  </si>
  <si>
    <t>JORDAN</t>
  </si>
  <si>
    <t>AMM</t>
  </si>
  <si>
    <t>LEBANON</t>
  </si>
  <si>
    <t>BEY</t>
  </si>
  <si>
    <t>EGYPT</t>
  </si>
  <si>
    <t>CAI</t>
  </si>
  <si>
    <t>IRAQ</t>
  </si>
  <si>
    <t>BGW</t>
  </si>
  <si>
    <t>EBL</t>
  </si>
  <si>
    <t>QATAR</t>
  </si>
  <si>
    <t>DOH</t>
  </si>
  <si>
    <t>GEORGIA</t>
  </si>
  <si>
    <t>TBS</t>
  </si>
  <si>
    <t>ALA</t>
  </si>
  <si>
    <t>FRU</t>
  </si>
  <si>
    <t>AZERBAIJAN</t>
  </si>
  <si>
    <t>GYD</t>
  </si>
  <si>
    <t>UZBEKISTAN</t>
  </si>
  <si>
    <t>TAS</t>
  </si>
  <si>
    <t>TURKMENISTAN</t>
  </si>
  <si>
    <t>ASB</t>
  </si>
  <si>
    <t>PAKISTAN</t>
  </si>
  <si>
    <t>KHI</t>
  </si>
  <si>
    <t>LHE</t>
  </si>
  <si>
    <t>ISB</t>
  </si>
  <si>
    <t>MAA</t>
  </si>
  <si>
    <t>HYD</t>
  </si>
  <si>
    <t>BOM</t>
  </si>
  <si>
    <t>DEL</t>
  </si>
  <si>
    <t>BLR</t>
  </si>
  <si>
    <t>CMB</t>
  </si>
  <si>
    <t>UGANDA</t>
  </si>
  <si>
    <t>EBB</t>
  </si>
  <si>
    <t>KENYA</t>
  </si>
  <si>
    <t>NBO</t>
  </si>
  <si>
    <t>GHANA</t>
  </si>
  <si>
    <t>ACC</t>
  </si>
  <si>
    <t>LOS</t>
  </si>
  <si>
    <t>CONGO</t>
  </si>
  <si>
    <t>FIH</t>
  </si>
  <si>
    <t>JNB</t>
  </si>
  <si>
    <t>CPT</t>
  </si>
  <si>
    <t>DUR</t>
  </si>
  <si>
    <t>ALG</t>
  </si>
  <si>
    <t>SENEGAL</t>
  </si>
  <si>
    <t>DSS</t>
  </si>
  <si>
    <t>MADAGASCAR</t>
  </si>
  <si>
    <t>TNR</t>
  </si>
  <si>
    <t>MAURITIUS</t>
  </si>
  <si>
    <t>MRU</t>
  </si>
  <si>
    <t>TUNISIA</t>
  </si>
  <si>
    <t>TUN</t>
  </si>
  <si>
    <t>MOROCCO</t>
  </si>
  <si>
    <t>MOZAMBIQUE</t>
  </si>
  <si>
    <t>MPM</t>
  </si>
  <si>
    <t>BJL</t>
  </si>
  <si>
    <t>BRAZIL</t>
  </si>
  <si>
    <t>COLOMBIA</t>
  </si>
  <si>
    <t>http://www.skycargo.com/</t>
  </si>
  <si>
    <t>http://www.srilankancargo.com/general/freighter.htm</t>
  </si>
  <si>
    <t>香港航空（RH）</t>
  </si>
  <si>
    <t>https://www.hkaircargo.com/sc/track-your-shipment/?Code=828&amp;WaybillNo=11592906</t>
  </si>
  <si>
    <t xml:space="preserve">  上海中太国际货运代理有限公司中东南亚非洲报价表</t>
    <phoneticPr fontId="78" type="noConversion"/>
  </si>
  <si>
    <t>航空公司</t>
    <phoneticPr fontId="78" type="noConversion"/>
  </si>
  <si>
    <r>
      <rPr>
        <u/>
        <sz val="10"/>
        <color rgb="FF0000FF"/>
        <rFont val="宋体"/>
        <family val="3"/>
        <charset val="134"/>
      </rPr>
      <t>阿提哈德航空</t>
    </r>
    <r>
      <rPr>
        <u/>
        <sz val="10"/>
        <color rgb="FF0000FF"/>
        <rFont val="Times New Roman"/>
        <family val="1"/>
      </rPr>
      <t>EY</t>
    </r>
    <phoneticPr fontId="78" type="noConversion"/>
  </si>
  <si>
    <r>
      <rPr>
        <u/>
        <sz val="10"/>
        <color rgb="FF0000FF"/>
        <rFont val="宋体"/>
        <family val="3"/>
        <charset val="134"/>
      </rPr>
      <t>东方航空</t>
    </r>
    <r>
      <rPr>
        <u/>
        <sz val="10"/>
        <color rgb="FF0000FF"/>
        <rFont val="Times New Roman"/>
        <family val="1"/>
      </rPr>
      <t>MU</t>
    </r>
  </si>
  <si>
    <r>
      <rPr>
        <u/>
        <sz val="10"/>
        <color rgb="FF0000FF"/>
        <rFont val="宋体"/>
        <family val="3"/>
        <charset val="134"/>
      </rPr>
      <t>国泰航空</t>
    </r>
    <r>
      <rPr>
        <u/>
        <sz val="10"/>
        <color rgb="FF0000FF"/>
        <rFont val="Times New Roman"/>
        <family val="1"/>
      </rPr>
      <t>CX</t>
    </r>
  </si>
  <si>
    <r>
      <rPr>
        <u/>
        <sz val="10"/>
        <color rgb="FF0000FF"/>
        <rFont val="宋体"/>
        <family val="3"/>
        <charset val="134"/>
      </rPr>
      <t>南方航空</t>
    </r>
    <r>
      <rPr>
        <u/>
        <sz val="10"/>
        <color rgb="FF0000FF"/>
        <rFont val="Times New Roman"/>
        <family val="1"/>
      </rPr>
      <t>CZ</t>
    </r>
  </si>
  <si>
    <r>
      <rPr>
        <u/>
        <sz val="10"/>
        <color rgb="FF0000FF"/>
        <rFont val="宋体"/>
        <family val="3"/>
        <charset val="134"/>
      </rPr>
      <t>斯里兰卡航空</t>
    </r>
    <r>
      <rPr>
        <u/>
        <sz val="10"/>
        <color rgb="FF0000FF"/>
        <rFont val="Times New Roman"/>
        <family val="1"/>
      </rPr>
      <t xml:space="preserve">UL </t>
    </r>
  </si>
  <si>
    <r>
      <rPr>
        <u/>
        <sz val="10"/>
        <color rgb="FF0000FF"/>
        <rFont val="宋体"/>
        <family val="3"/>
        <charset val="134"/>
      </rPr>
      <t>土尔其航空</t>
    </r>
    <r>
      <rPr>
        <u/>
        <sz val="10"/>
        <color rgb="FF0000FF"/>
        <rFont val="Times New Roman"/>
        <family val="1"/>
      </rPr>
      <t>TK</t>
    </r>
  </si>
  <si>
    <r>
      <rPr>
        <u/>
        <sz val="10"/>
        <color rgb="FF0000FF"/>
        <rFont val="宋体"/>
        <family val="3"/>
        <charset val="134"/>
      </rPr>
      <t>印尼航空</t>
    </r>
    <r>
      <rPr>
        <u/>
        <sz val="10"/>
        <color rgb="FF0000FF"/>
        <rFont val="Times New Roman"/>
        <family val="1"/>
      </rPr>
      <t>GA</t>
    </r>
  </si>
  <si>
    <r>
      <rPr>
        <u/>
        <sz val="10"/>
        <color rgb="FF0000FF"/>
        <rFont val="宋体"/>
        <family val="3"/>
        <charset val="134"/>
      </rPr>
      <t>菲律宾航空</t>
    </r>
    <r>
      <rPr>
        <u/>
        <sz val="10"/>
        <color rgb="FF0000FF"/>
        <rFont val="Times New Roman"/>
        <family val="1"/>
      </rPr>
      <t>PR</t>
    </r>
  </si>
  <si>
    <r>
      <t xml:space="preserve">1. </t>
    </r>
    <r>
      <rPr>
        <b/>
        <sz val="10"/>
        <color theme="0"/>
        <rFont val="楷体_GB2312"/>
        <charset val="134"/>
      </rPr>
      <t>阿提哈德航空</t>
    </r>
    <r>
      <rPr>
        <b/>
        <sz val="10"/>
        <color theme="0"/>
        <rFont val="Times New Roman"/>
        <family val="1"/>
      </rPr>
      <t>EY</t>
    </r>
    <phoneticPr fontId="78" type="noConversion"/>
  </si>
  <si>
    <r>
      <rPr>
        <b/>
        <sz val="10"/>
        <rFont val="楷体_GB2312"/>
        <charset val="134"/>
      </rPr>
      <t>航班号</t>
    </r>
    <r>
      <rPr>
        <b/>
        <sz val="10"/>
        <rFont val="Times New Roman"/>
        <family val="1"/>
      </rPr>
      <t xml:space="preserve">:EY929/EY930/EY936/EY9856 </t>
    </r>
    <r>
      <rPr>
        <b/>
        <sz val="10"/>
        <rFont val="楷体_GB2312"/>
        <charset val="134"/>
      </rPr>
      <t>每周</t>
    </r>
    <r>
      <rPr>
        <b/>
        <sz val="10"/>
        <rFont val="Times New Roman"/>
        <family val="1"/>
      </rPr>
      <t>3.4.5.6.7</t>
    </r>
    <r>
      <rPr>
        <b/>
        <sz val="10"/>
        <rFont val="楷体_GB2312"/>
        <charset val="134"/>
      </rPr>
      <t>航班</t>
    </r>
    <phoneticPr fontId="78" type="noConversion"/>
  </si>
  <si>
    <t>300kgs</t>
    <phoneticPr fontId="78" type="noConversion"/>
  </si>
  <si>
    <t>AUH/DXB/DWC/SHJ</t>
    <phoneticPr fontId="78" type="noConversion"/>
  </si>
  <si>
    <t>RUH</t>
    <phoneticPr fontId="78" type="noConversion"/>
  </si>
  <si>
    <t>JED</t>
    <phoneticPr fontId="78" type="noConversion"/>
  </si>
  <si>
    <t>DMM</t>
    <phoneticPr fontId="78" type="noConversion"/>
  </si>
  <si>
    <t>AMM</t>
    <phoneticPr fontId="78" type="noConversion"/>
  </si>
  <si>
    <t>LHE/KHI/ISB</t>
    <phoneticPr fontId="78" type="noConversion"/>
  </si>
  <si>
    <t>BEY</t>
    <phoneticPr fontId="78" type="noConversion"/>
  </si>
  <si>
    <t>CAI</t>
    <phoneticPr fontId="78" type="noConversion"/>
  </si>
  <si>
    <t>DOH</t>
    <phoneticPr fontId="78" type="noConversion"/>
  </si>
  <si>
    <t>BAH/KWI</t>
    <phoneticPr fontId="78" type="noConversion"/>
  </si>
  <si>
    <t>TLV</t>
    <phoneticPr fontId="78" type="noConversion"/>
  </si>
  <si>
    <t>MCT</t>
    <phoneticPr fontId="78" type="noConversion"/>
  </si>
  <si>
    <t>JNB</t>
    <phoneticPr fontId="78" type="noConversion"/>
  </si>
  <si>
    <t>CPT/DUR</t>
    <phoneticPr fontId="78" type="noConversion"/>
  </si>
  <si>
    <t>NBO/CMN</t>
    <phoneticPr fontId="78" type="noConversion"/>
  </si>
  <si>
    <t>SEZ</t>
    <phoneticPr fontId="78" type="noConversion"/>
  </si>
  <si>
    <t>BOM</t>
    <phoneticPr fontId="78" type="noConversion"/>
  </si>
  <si>
    <t>DEL</t>
    <phoneticPr fontId="78" type="noConversion"/>
  </si>
  <si>
    <t>BLR/CMB/DAC</t>
    <phoneticPr fontId="78" type="noConversion"/>
  </si>
  <si>
    <t>MAA</t>
    <phoneticPr fontId="78" type="noConversion"/>
  </si>
  <si>
    <t>AMD/HYD/COK</t>
    <phoneticPr fontId="78" type="noConversion"/>
  </si>
  <si>
    <t>MLE</t>
    <phoneticPr fontId="78" type="noConversion"/>
  </si>
  <si>
    <t>MXP</t>
    <phoneticPr fontId="78" type="noConversion"/>
  </si>
  <si>
    <t>IST/LHR</t>
    <phoneticPr fontId="78" type="noConversion"/>
  </si>
  <si>
    <t>BRU</t>
    <phoneticPr fontId="78" type="noConversion"/>
  </si>
  <si>
    <t>MAN</t>
    <phoneticPr fontId="78" type="noConversion"/>
  </si>
  <si>
    <t>DUB/GVA/ZRH</t>
    <phoneticPr fontId="78" type="noConversion"/>
  </si>
  <si>
    <t>MAD/BCN</t>
    <phoneticPr fontId="78" type="noConversion"/>
  </si>
  <si>
    <t>VIE</t>
    <phoneticPr fontId="78" type="noConversion"/>
  </si>
  <si>
    <t>ATH</t>
    <phoneticPr fontId="78" type="noConversion"/>
  </si>
  <si>
    <t>CDG</t>
    <phoneticPr fontId="78" type="noConversion"/>
  </si>
  <si>
    <t>RGN</t>
  </si>
  <si>
    <r>
      <rPr>
        <b/>
        <sz val="10"/>
        <color indexed="9"/>
        <rFont val="Times New Roman"/>
        <family val="1"/>
      </rPr>
      <t>3.</t>
    </r>
    <r>
      <rPr>
        <b/>
        <sz val="10"/>
        <color indexed="9"/>
        <rFont val="楷体_GB2312"/>
        <charset val="134"/>
      </rPr>
      <t>国泰航空</t>
    </r>
    <r>
      <rPr>
        <b/>
        <sz val="10"/>
        <color indexed="9"/>
        <rFont val="Times New Roman"/>
        <family val="1"/>
      </rPr>
      <t>(</t>
    </r>
    <r>
      <rPr>
        <b/>
        <sz val="10"/>
        <color indexed="9"/>
        <rFont val="楷体_GB2312"/>
        <charset val="134"/>
      </rPr>
      <t>自</t>
    </r>
    <r>
      <rPr>
        <b/>
        <sz val="10"/>
        <color indexed="9"/>
        <rFont val="Times New Roman"/>
        <family val="1"/>
      </rPr>
      <t>2019</t>
    </r>
    <r>
      <rPr>
        <b/>
        <sz val="10"/>
        <color indexed="9"/>
        <rFont val="楷体_GB2312"/>
        <charset val="134"/>
      </rPr>
      <t>年</t>
    </r>
    <r>
      <rPr>
        <b/>
        <sz val="10"/>
        <color indexed="9"/>
        <rFont val="Times New Roman"/>
        <family val="1"/>
      </rPr>
      <t>06</t>
    </r>
    <r>
      <rPr>
        <b/>
        <sz val="10"/>
        <color indexed="9"/>
        <rFont val="楷体_GB2312"/>
        <charset val="134"/>
      </rPr>
      <t>月</t>
    </r>
    <r>
      <rPr>
        <b/>
        <sz val="10"/>
        <color indexed="9"/>
        <rFont val="Times New Roman"/>
        <family val="1"/>
      </rPr>
      <t>01</t>
    </r>
    <r>
      <rPr>
        <b/>
        <sz val="10"/>
        <color indexed="9"/>
        <rFont val="楷体_GB2312"/>
        <charset val="134"/>
      </rPr>
      <t>日起</t>
    </r>
    <r>
      <rPr>
        <b/>
        <sz val="10"/>
        <color indexed="9"/>
        <rFont val="Times New Roman"/>
        <family val="1"/>
      </rPr>
      <t>,</t>
    </r>
    <r>
      <rPr>
        <b/>
        <sz val="10"/>
        <color indexed="9"/>
        <rFont val="楷体_GB2312"/>
        <charset val="134"/>
      </rPr>
      <t>已含燃油附加费</t>
    </r>
    <r>
      <rPr>
        <b/>
        <sz val="10"/>
        <color indexed="9"/>
        <rFont val="Times New Roman"/>
        <family val="1"/>
      </rPr>
      <t>2.40</t>
    </r>
    <r>
      <rPr>
        <b/>
        <sz val="10"/>
        <color indexed="9"/>
        <rFont val="楷体_GB2312"/>
        <charset val="134"/>
      </rPr>
      <t>元或</t>
    </r>
    <r>
      <rPr>
        <b/>
        <sz val="10"/>
        <color indexed="9"/>
        <rFont val="Times New Roman"/>
        <family val="1"/>
      </rPr>
      <t>0.80</t>
    </r>
    <r>
      <rPr>
        <b/>
        <sz val="10"/>
        <color indexed="9"/>
        <rFont val="楷体_GB2312"/>
        <charset val="134"/>
      </rPr>
      <t>元和安全附加费</t>
    </r>
    <r>
      <rPr>
        <b/>
        <sz val="10"/>
        <color indexed="9"/>
        <rFont val="Times New Roman"/>
        <family val="1"/>
      </rPr>
      <t xml:space="preserve">RMB1.20/KG </t>
    </r>
    <r>
      <rPr>
        <b/>
        <sz val="10"/>
        <color indexed="9"/>
        <rFont val="楷体_GB2312"/>
        <charset val="134"/>
      </rPr>
      <t>。</t>
    </r>
    <r>
      <rPr>
        <b/>
        <sz val="10"/>
        <color indexed="9"/>
        <rFont val="Times New Roman"/>
        <family val="1"/>
      </rPr>
      <t>)</t>
    </r>
  </si>
  <si>
    <r>
      <rPr>
        <b/>
        <sz val="10"/>
        <rFont val="楷体_GB2312"/>
        <charset val="134"/>
      </rPr>
      <t>航班及航线：</t>
    </r>
    <r>
      <rPr>
        <b/>
        <sz val="10"/>
        <rFont val="Times New Roman"/>
        <family val="1"/>
      </rPr>
      <t>LD783/daily ETD2230       CX051/daily via HKG    CX</t>
    </r>
    <r>
      <rPr>
        <b/>
        <sz val="10"/>
        <rFont val="楷体_GB2312"/>
        <charset val="134"/>
      </rPr>
      <t>可以接受超大超长件货物，请单票单询</t>
    </r>
    <r>
      <rPr>
        <b/>
        <sz val="10"/>
        <rFont val="Times New Roman"/>
        <family val="1"/>
      </rPr>
      <t xml:space="preserve">               </t>
    </r>
  </si>
  <si>
    <r>
      <rPr>
        <b/>
        <sz val="10"/>
        <color theme="3"/>
        <rFont val="Times New Roman"/>
        <family val="1"/>
      </rPr>
      <t xml:space="preserve">  </t>
    </r>
    <r>
      <rPr>
        <b/>
        <sz val="10"/>
        <color theme="3"/>
        <rFont val="楷体_GB2312"/>
        <charset val="134"/>
      </rPr>
      <t>注：每份主单加收</t>
    </r>
    <r>
      <rPr>
        <b/>
        <sz val="10"/>
        <color theme="3"/>
        <rFont val="Times New Roman"/>
        <family val="1"/>
      </rPr>
      <t>CHC: 50</t>
    </r>
    <r>
      <rPr>
        <b/>
        <sz val="10"/>
        <color theme="3"/>
        <rFont val="楷体_GB2312"/>
        <charset val="134"/>
      </rPr>
      <t>元；</t>
    </r>
  </si>
  <si>
    <t>KTM</t>
  </si>
  <si>
    <r>
      <rPr>
        <b/>
        <sz val="10"/>
        <color indexed="8"/>
        <rFont val="楷体_GB2312"/>
        <charset val="134"/>
      </rPr>
      <t>二程为</t>
    </r>
    <r>
      <rPr>
        <b/>
        <sz val="10"/>
        <color indexed="8"/>
        <rFont val="Times New Roman"/>
        <family val="1"/>
      </rPr>
      <t xml:space="preserve">KA128/1,3,4,6,7  A330,HKG-DAC-KTM, </t>
    </r>
    <r>
      <rPr>
        <b/>
        <sz val="10"/>
        <color indexed="8"/>
        <rFont val="楷体_GB2312"/>
        <charset val="134"/>
      </rPr>
      <t>可带托盘</t>
    </r>
  </si>
  <si>
    <t>BLR*</t>
  </si>
  <si>
    <t>HYD*</t>
  </si>
  <si>
    <r>
      <rPr>
        <b/>
        <sz val="10"/>
        <color theme="1"/>
        <rFont val="楷体_GB2312"/>
        <charset val="134"/>
      </rPr>
      <t>二程</t>
    </r>
    <r>
      <rPr>
        <b/>
        <sz val="10"/>
        <color theme="1"/>
        <rFont val="Times New Roman"/>
        <family val="1"/>
      </rPr>
      <t>357</t>
    </r>
  </si>
  <si>
    <r>
      <rPr>
        <b/>
        <sz val="10"/>
        <color indexed="9"/>
        <rFont val="Times New Roman"/>
        <family val="1"/>
      </rPr>
      <t xml:space="preserve">4. </t>
    </r>
    <r>
      <rPr>
        <b/>
        <sz val="10"/>
        <color indexed="9"/>
        <rFont val="楷体_GB2312"/>
        <charset val="134"/>
      </rPr>
      <t>南方航空</t>
    </r>
    <r>
      <rPr>
        <b/>
        <sz val="10"/>
        <color indexed="9"/>
        <rFont val="Times New Roman"/>
        <family val="1"/>
      </rPr>
      <t>(</t>
    </r>
    <r>
      <rPr>
        <b/>
        <sz val="10"/>
        <color indexed="9"/>
        <rFont val="楷体_GB2312"/>
        <charset val="134"/>
      </rPr>
      <t>自</t>
    </r>
    <r>
      <rPr>
        <b/>
        <sz val="10"/>
        <color indexed="9"/>
        <rFont val="Times New Roman"/>
        <family val="1"/>
      </rPr>
      <t>2015</t>
    </r>
    <r>
      <rPr>
        <b/>
        <sz val="10"/>
        <color indexed="9"/>
        <rFont val="楷体_GB2312"/>
        <charset val="134"/>
      </rPr>
      <t>年</t>
    </r>
    <r>
      <rPr>
        <b/>
        <sz val="10"/>
        <color indexed="9"/>
        <rFont val="Times New Roman"/>
        <family val="1"/>
      </rPr>
      <t>04</t>
    </r>
    <r>
      <rPr>
        <b/>
        <sz val="10"/>
        <color indexed="9"/>
        <rFont val="楷体_GB2312"/>
        <charset val="134"/>
      </rPr>
      <t>月</t>
    </r>
    <r>
      <rPr>
        <b/>
        <sz val="10"/>
        <color indexed="9"/>
        <rFont val="Times New Roman"/>
        <family val="1"/>
      </rPr>
      <t>01</t>
    </r>
    <r>
      <rPr>
        <b/>
        <sz val="10"/>
        <color indexed="9"/>
        <rFont val="楷体_GB2312"/>
        <charset val="134"/>
      </rPr>
      <t>日起，已含燃油附加费</t>
    </r>
    <r>
      <rPr>
        <b/>
        <sz val="10"/>
        <color indexed="9"/>
        <rFont val="Times New Roman"/>
        <family val="1"/>
      </rPr>
      <t>IATA3</t>
    </r>
    <r>
      <rPr>
        <b/>
        <sz val="10"/>
        <color indexed="9"/>
        <rFont val="楷体_GB2312"/>
        <charset val="134"/>
      </rPr>
      <t>区</t>
    </r>
    <r>
      <rPr>
        <b/>
        <sz val="10"/>
        <color indexed="9"/>
        <rFont val="Times New Roman"/>
        <family val="1"/>
      </rPr>
      <t>RMB4.00/KG;</t>
    </r>
    <r>
      <rPr>
        <b/>
        <sz val="10"/>
        <color indexed="9"/>
        <rFont val="楷体_GB2312"/>
        <charset val="134"/>
      </rPr>
      <t>部分</t>
    </r>
    <r>
      <rPr>
        <b/>
        <sz val="10"/>
        <color indexed="9"/>
        <rFont val="Times New Roman"/>
        <family val="1"/>
      </rPr>
      <t>IATA2</t>
    </r>
    <r>
      <rPr>
        <b/>
        <sz val="10"/>
        <color indexed="9"/>
        <rFont val="楷体_GB2312"/>
        <charset val="134"/>
      </rPr>
      <t>区燃油附加费</t>
    </r>
    <r>
      <rPr>
        <b/>
        <sz val="10"/>
        <color indexed="9"/>
        <rFont val="Times New Roman"/>
        <family val="1"/>
      </rPr>
      <t>RMB15.00/KG,</t>
    </r>
    <r>
      <rPr>
        <b/>
        <sz val="10"/>
        <color indexed="9"/>
        <rFont val="楷体_GB2312"/>
        <charset val="134"/>
      </rPr>
      <t>非洲地区</t>
    </r>
    <r>
      <rPr>
        <b/>
        <sz val="10"/>
        <color indexed="9"/>
        <rFont val="Times New Roman"/>
        <family val="1"/>
      </rPr>
      <t>11.00/KG)</t>
    </r>
  </si>
  <si>
    <r>
      <t>(1)</t>
    </r>
    <r>
      <rPr>
        <b/>
        <sz val="10"/>
        <color indexed="8"/>
        <rFont val="楷体_GB2312"/>
        <charset val="134"/>
      </rPr>
      <t>广州直飞以下各点</t>
    </r>
    <r>
      <rPr>
        <b/>
        <sz val="10"/>
        <color indexed="8"/>
        <rFont val="Times New Roman"/>
        <family val="1"/>
      </rPr>
      <t xml:space="preserve">    CZ6043(21:00)/2.6 CAN-NBO </t>
    </r>
    <r>
      <rPr>
        <b/>
        <sz val="10"/>
        <color indexed="8"/>
        <rFont val="楷体_GB2312"/>
        <charset val="134"/>
      </rPr>
      <t>散货</t>
    </r>
    <r>
      <rPr>
        <b/>
        <sz val="10"/>
        <color indexed="8"/>
        <rFont val="Times New Roman"/>
        <family val="1"/>
      </rPr>
      <t>/</t>
    </r>
    <r>
      <rPr>
        <b/>
        <sz val="10"/>
        <color indexed="8"/>
        <rFont val="楷体_GB2312"/>
        <charset val="134"/>
      </rPr>
      <t>托盘</t>
    </r>
    <r>
      <rPr>
        <b/>
        <sz val="10"/>
        <color indexed="8"/>
        <rFont val="Times New Roman"/>
        <family val="1"/>
      </rPr>
      <t xml:space="preserve"> </t>
    </r>
    <phoneticPr fontId="78" type="noConversion"/>
  </si>
  <si>
    <t>FRU</t>
    <phoneticPr fontId="78" type="noConversion"/>
  </si>
  <si>
    <r>
      <t>FRU1:250</t>
    </r>
    <r>
      <rPr>
        <b/>
        <sz val="10"/>
        <rFont val="宋体"/>
        <family val="3"/>
        <charset val="134"/>
      </rPr>
      <t>重货</t>
    </r>
    <phoneticPr fontId="78" type="noConversion"/>
  </si>
  <si>
    <t>ISB</t>
    <phoneticPr fontId="78" type="noConversion"/>
  </si>
  <si>
    <r>
      <t>ISB1:250</t>
    </r>
    <r>
      <rPr>
        <b/>
        <sz val="10"/>
        <color theme="1"/>
        <rFont val="宋体"/>
        <family val="3"/>
        <charset val="134"/>
      </rPr>
      <t>重货</t>
    </r>
    <phoneticPr fontId="78" type="noConversion"/>
  </si>
  <si>
    <t>ALA</t>
    <phoneticPr fontId="78" type="noConversion"/>
  </si>
  <si>
    <r>
      <t>ALA1:250</t>
    </r>
    <r>
      <rPr>
        <b/>
        <sz val="10"/>
        <rFont val="宋体"/>
        <family val="3"/>
        <charset val="134"/>
      </rPr>
      <t>重货</t>
    </r>
    <phoneticPr fontId="78" type="noConversion"/>
  </si>
  <si>
    <t>NQZ</t>
    <phoneticPr fontId="78" type="noConversion"/>
  </si>
  <si>
    <r>
      <t>NQZ1:250</t>
    </r>
    <r>
      <rPr>
        <b/>
        <sz val="10"/>
        <rFont val="宋体"/>
        <family val="3"/>
        <charset val="134"/>
      </rPr>
      <t>重货</t>
    </r>
    <phoneticPr fontId="78" type="noConversion"/>
  </si>
  <si>
    <t>ASB</t>
    <phoneticPr fontId="78" type="noConversion"/>
  </si>
  <si>
    <r>
      <t>ASB 1:250</t>
    </r>
    <r>
      <rPr>
        <b/>
        <sz val="10"/>
        <rFont val="宋体"/>
        <family val="3"/>
        <charset val="134"/>
      </rPr>
      <t>重货</t>
    </r>
    <phoneticPr fontId="78" type="noConversion"/>
  </si>
  <si>
    <t>DYU</t>
    <phoneticPr fontId="78" type="noConversion"/>
  </si>
  <si>
    <r>
      <t>DYU 1:250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</si>
  <si>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GYD 1:250</t>
    </r>
    <r>
      <rPr>
        <b/>
        <sz val="10"/>
        <rFont val="宋体"/>
        <family val="3"/>
        <charset val="134"/>
      </rPr>
      <t>重货</t>
    </r>
    <phoneticPr fontId="78" type="noConversion"/>
  </si>
  <si>
    <t>IKA</t>
    <phoneticPr fontId="78" type="noConversion"/>
  </si>
  <si>
    <r>
      <t>IKA 1:250</t>
    </r>
    <r>
      <rPr>
        <b/>
        <sz val="10"/>
        <color theme="1"/>
        <rFont val="宋体"/>
        <family val="3"/>
        <charset val="134"/>
      </rPr>
      <t>重货</t>
    </r>
    <phoneticPr fontId="78" type="noConversion"/>
  </si>
  <si>
    <t>TAS</t>
    <phoneticPr fontId="78" type="noConversion"/>
  </si>
  <si>
    <r>
      <t>TAS  1:250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</si>
  <si>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LHE 1:250</t>
    </r>
    <r>
      <rPr>
        <b/>
        <sz val="10"/>
        <rFont val="宋体"/>
        <family val="3"/>
        <charset val="134"/>
      </rPr>
      <t>重货</t>
    </r>
    <phoneticPr fontId="78" type="noConversion"/>
  </si>
  <si>
    <r>
      <rPr>
        <b/>
        <sz val="10"/>
        <color indexed="8"/>
        <rFont val="楷体_GB2312"/>
        <charset val="134"/>
      </rPr>
      <t>航班号：</t>
    </r>
    <r>
      <rPr>
        <b/>
        <sz val="10"/>
        <color indexed="8"/>
        <rFont val="Times New Roman"/>
        <family val="1"/>
      </rPr>
      <t xml:space="preserve"> UL887/5 PVG-CMB </t>
    </r>
    <phoneticPr fontId="78" type="noConversion"/>
  </si>
  <si>
    <t xml:space="preserve">500kgs </t>
    <phoneticPr fontId="78" type="noConversion"/>
  </si>
  <si>
    <t xml:space="preserve">1000kgs </t>
  </si>
  <si>
    <r>
      <rPr>
        <b/>
        <sz val="10"/>
        <rFont val="楷体_GB2312"/>
        <charset val="134"/>
      </rPr>
      <t>航班号</t>
    </r>
    <r>
      <rPr>
        <b/>
        <sz val="10"/>
        <rFont val="Times New Roman"/>
        <family val="1"/>
      </rPr>
      <t xml:space="preserve">: </t>
    </r>
    <r>
      <rPr>
        <b/>
        <sz val="10"/>
        <rFont val="楷体_GB2312"/>
        <charset val="134"/>
      </rPr>
      <t>头程</t>
    </r>
    <r>
      <rPr>
        <b/>
        <sz val="10"/>
        <rFont val="Times New Roman"/>
        <family val="1"/>
      </rPr>
      <t xml:space="preserve">RH830/234567ETD0120 HX237/daily </t>
    </r>
    <r>
      <rPr>
        <b/>
        <sz val="10"/>
        <rFont val="楷体_GB2312"/>
        <charset val="134"/>
      </rPr>
      <t>二程</t>
    </r>
    <r>
      <rPr>
        <b/>
        <sz val="10"/>
        <rFont val="Times New Roman"/>
        <family val="1"/>
      </rPr>
      <t xml:space="preserve"> </t>
    </r>
    <r>
      <rPr>
        <b/>
        <sz val="10"/>
        <rFont val="楷体_GB2312"/>
        <charset val="134"/>
      </rPr>
      <t>每周</t>
    </r>
    <r>
      <rPr>
        <b/>
        <sz val="10"/>
        <rFont val="Times New Roman"/>
        <family val="1"/>
      </rPr>
      <t>1.3.5</t>
    </r>
    <phoneticPr fontId="78" type="noConversion"/>
  </si>
  <si>
    <r>
      <rPr>
        <b/>
        <sz val="10"/>
        <color theme="1"/>
        <rFont val="楷体_GB2312"/>
        <charset val="134"/>
      </rPr>
      <t>航线</t>
    </r>
    <r>
      <rPr>
        <b/>
        <sz val="10"/>
        <color theme="1"/>
        <rFont val="Times New Roman"/>
        <family val="1"/>
      </rPr>
      <t xml:space="preserve">:PVG-HKG-MAA </t>
    </r>
  </si>
  <si>
    <t xml:space="preserve"> /</t>
  </si>
  <si>
    <r>
      <rPr>
        <b/>
        <sz val="10"/>
        <color theme="1"/>
        <rFont val="楷体_GB2312"/>
        <charset val="134"/>
      </rPr>
      <t>航班号：</t>
    </r>
    <r>
      <rPr>
        <b/>
        <sz val="10"/>
        <color theme="1"/>
        <rFont val="Times New Roman"/>
        <family val="1"/>
      </rPr>
      <t xml:space="preserve">GA0895/47ETD1005PVG-JKT   </t>
    </r>
    <r>
      <rPr>
        <b/>
        <sz val="10"/>
        <color theme="1"/>
        <rFont val="楷体_GB2312"/>
        <charset val="134"/>
      </rPr>
      <t>二程</t>
    </r>
    <r>
      <rPr>
        <b/>
        <sz val="10"/>
        <color theme="1"/>
        <rFont val="Times New Roman"/>
        <family val="1"/>
      </rPr>
      <t xml:space="preserve"> GA980(1135-1730)/GA892(1635-2230)/daily JKT-JED </t>
    </r>
    <r>
      <rPr>
        <b/>
        <sz val="10"/>
        <color theme="1"/>
        <rFont val="楷体_GB2312"/>
        <charset val="134"/>
      </rPr>
      <t>可带托盘</t>
    </r>
    <r>
      <rPr>
        <b/>
        <sz val="10"/>
        <color theme="1"/>
        <rFont val="Times New Roman"/>
        <family val="1"/>
      </rPr>
      <t xml:space="preserve">  </t>
    </r>
  </si>
  <si>
    <r>
      <rPr>
        <b/>
        <sz val="10"/>
        <rFont val="楷体_GB2312"/>
        <charset val="134"/>
      </rPr>
      <t>航班号</t>
    </r>
    <r>
      <rPr>
        <b/>
        <sz val="10"/>
        <rFont val="Times New Roman"/>
        <family val="1"/>
      </rPr>
      <t xml:space="preserve">:PR337/daily (1600-1950)PVG-MNL   </t>
    </r>
    <r>
      <rPr>
        <b/>
        <sz val="10"/>
        <rFont val="楷体_GB2312"/>
        <charset val="134"/>
      </rPr>
      <t>周四周日飞</t>
    </r>
    <r>
      <rPr>
        <b/>
        <sz val="10"/>
        <rFont val="Times New Roman"/>
        <family val="1"/>
      </rPr>
      <t>A330</t>
    </r>
    <r>
      <rPr>
        <b/>
        <sz val="10"/>
        <rFont val="楷体_GB2312"/>
        <charset val="134"/>
      </rPr>
      <t>机型（可接托盘）</t>
    </r>
    <phoneticPr fontId="78" type="noConversion"/>
  </si>
  <si>
    <t>DXB/RUH/DOH/DMM</t>
  </si>
  <si>
    <r>
      <rPr>
        <b/>
        <sz val="10"/>
        <rFont val="宋体"/>
        <family val="3"/>
        <charset val="134"/>
      </rPr>
      <t>二程：</t>
    </r>
    <r>
      <rPr>
        <b/>
        <sz val="10"/>
        <rFont val="Times New Roman"/>
        <family val="1"/>
      </rPr>
      <t>DMM PR682/457 DOH PR684/13456  DXB PR658/daily RUH PR654/daily</t>
    </r>
  </si>
  <si>
    <r>
      <rPr>
        <b/>
        <sz val="10"/>
        <color theme="1"/>
        <rFont val="Times New Roman"/>
        <family val="1"/>
      </rPr>
      <t>1:500</t>
    </r>
    <r>
      <rPr>
        <b/>
        <sz val="10"/>
        <color theme="1"/>
        <rFont val="宋体"/>
        <family val="3"/>
        <charset val="134"/>
      </rPr>
      <t>重货价</t>
    </r>
  </si>
  <si>
    <r>
      <rPr>
        <b/>
        <sz val="10"/>
        <color indexed="8"/>
        <rFont val="Times New Roman"/>
        <family val="1"/>
      </rPr>
      <t>3</t>
    </r>
    <r>
      <rPr>
        <b/>
        <sz val="10"/>
        <color indexed="8"/>
        <rFont val="楷体_GB2312"/>
        <charset val="134"/>
      </rPr>
      <t>、如货物被海关查验或进入监管区域需要加收查验费或监管车短驳费，收费标准请参此文件中的</t>
    </r>
    <r>
      <rPr>
        <b/>
        <sz val="10"/>
        <color indexed="8"/>
        <rFont val="Times New Roman"/>
        <family val="1"/>
      </rPr>
      <t>SHEET</t>
    </r>
    <r>
      <rPr>
        <b/>
        <sz val="10"/>
        <color indexed="8"/>
        <rFont val="楷体_GB2312"/>
        <charset val="134"/>
      </rPr>
      <t>《海关查验收费标准》。</t>
    </r>
  </si>
  <si>
    <r>
      <t>4</t>
    </r>
    <r>
      <rPr>
        <b/>
        <sz val="10"/>
        <rFont val="楷体_GB2312"/>
        <charset val="134"/>
      </rPr>
      <t>、航线联系人</t>
    </r>
    <r>
      <rPr>
        <b/>
        <sz val="10"/>
        <rFont val="Times New Roman"/>
        <family val="1"/>
      </rPr>
      <t xml:space="preserve">: </t>
    </r>
    <r>
      <rPr>
        <b/>
        <sz val="10"/>
        <rFont val="楷体_GB2312"/>
        <charset val="134"/>
      </rPr>
      <t>唐君</t>
    </r>
    <r>
      <rPr>
        <b/>
        <sz val="10"/>
        <rFont val="Times New Roman"/>
        <family val="1"/>
      </rPr>
      <t xml:space="preserve"> 33901725/  13764116420   QQ 2851393083  </t>
    </r>
    <r>
      <rPr>
        <b/>
        <sz val="10"/>
        <rFont val="楷体_GB2312"/>
        <charset val="134"/>
      </rPr>
      <t>邮箱</t>
    </r>
    <r>
      <rPr>
        <b/>
        <sz val="10"/>
        <rFont val="Times New Roman"/>
        <family val="1"/>
      </rPr>
      <t xml:space="preserve"> tangjun@szt.com.cn  </t>
    </r>
    <r>
      <rPr>
        <b/>
        <sz val="10"/>
        <rFont val="楷体_GB2312"/>
        <charset val="134"/>
      </rPr>
      <t>金耀清</t>
    </r>
    <r>
      <rPr>
        <b/>
        <sz val="10"/>
        <rFont val="Times New Roman"/>
        <family val="1"/>
      </rPr>
      <t xml:space="preserve"> 33901701/ 13482098075 QQ 2851393084 </t>
    </r>
    <r>
      <rPr>
        <b/>
        <sz val="10"/>
        <rFont val="楷体_GB2312"/>
        <charset val="134"/>
      </rPr>
      <t>邮箱</t>
    </r>
    <r>
      <rPr>
        <b/>
        <sz val="10"/>
        <rFont val="Times New Roman"/>
        <family val="1"/>
      </rPr>
      <t xml:space="preserve"> jinyq@szt.com.cn </t>
    </r>
    <phoneticPr fontId="78" type="noConversion"/>
  </si>
  <si>
    <r>
      <rPr>
        <b/>
        <sz val="10"/>
        <color indexed="8"/>
        <rFont val="Times New Roman"/>
        <family val="1"/>
      </rPr>
      <t>***</t>
    </r>
    <r>
      <rPr>
        <b/>
        <sz val="10"/>
        <color indexed="8"/>
        <rFont val="楷体_GB2312"/>
        <charset val="134"/>
      </rPr>
      <t>即日起，凡是托盘货物，请在托书上注明托盘的尺寸。</t>
    </r>
  </si>
  <si>
    <r>
      <rPr>
        <b/>
        <sz val="10"/>
        <color indexed="8"/>
        <rFont val="楷体_GB2312"/>
        <charset val="134"/>
      </rPr>
      <t>凡是大尺寸的托盘及机器类的货物，请在注明尺寸的同时，出货前提供二份正本的保函与我司。</t>
    </r>
  </si>
  <si>
    <r>
      <rPr>
        <b/>
        <sz val="10"/>
        <color indexed="9"/>
        <rFont val="楷体_GB2312"/>
        <charset val="134"/>
      </rPr>
      <t>二、美国博立航空（已含燃油附加费</t>
    </r>
    <r>
      <rPr>
        <b/>
        <sz val="10"/>
        <color indexed="9"/>
        <rFont val="Times New Roman"/>
        <family val="1"/>
      </rPr>
      <t>RMB15.00/KG</t>
    </r>
    <r>
      <rPr>
        <b/>
        <sz val="10"/>
        <color indexed="9"/>
        <rFont val="楷体_GB2312"/>
        <charset val="134"/>
      </rPr>
      <t>和安全附加费</t>
    </r>
    <r>
      <rPr>
        <b/>
        <sz val="10"/>
        <color indexed="9"/>
        <rFont val="Times New Roman"/>
        <family val="1"/>
      </rPr>
      <t>RMB1.20/KG, MIN</t>
    </r>
    <r>
      <rPr>
        <b/>
        <sz val="10"/>
        <color indexed="9"/>
        <rFont val="楷体_GB2312"/>
        <charset val="134"/>
      </rPr>
      <t>安全附加费为</t>
    </r>
    <r>
      <rPr>
        <b/>
        <sz val="10"/>
        <color indexed="9"/>
        <rFont val="Times New Roman"/>
        <family val="1"/>
      </rPr>
      <t>RMB40.00</t>
    </r>
    <r>
      <rPr>
        <b/>
        <sz val="10"/>
        <color indexed="9"/>
        <rFont val="楷体_GB2312"/>
        <charset val="134"/>
      </rPr>
      <t>）</t>
    </r>
    <phoneticPr fontId="78" type="noConversion"/>
  </si>
  <si>
    <r>
      <t>1</t>
    </r>
    <r>
      <rPr>
        <b/>
        <sz val="9"/>
        <color rgb="FFFF0000"/>
        <rFont val="楷体_GB2312"/>
        <charset val="134"/>
      </rPr>
      <t>、广州中转：</t>
    </r>
    <r>
      <rPr>
        <b/>
        <sz val="9"/>
        <color rgb="FFFF0000"/>
        <rFont val="Times New Roman"/>
        <family val="1"/>
      </rPr>
      <t>PVG-CAN</t>
    </r>
    <r>
      <rPr>
        <b/>
        <sz val="9"/>
        <color rgb="FFFF0000"/>
        <rFont val="楷体_GB2312"/>
        <charset val="134"/>
      </rPr>
      <t>，再从</t>
    </r>
    <r>
      <rPr>
        <b/>
        <sz val="9"/>
        <color rgb="FFFF0000"/>
        <rFont val="Times New Roman"/>
        <family val="1"/>
      </rPr>
      <t>CAN</t>
    </r>
    <r>
      <rPr>
        <b/>
        <sz val="9"/>
        <color rgb="FFFF0000"/>
        <rFont val="楷体_GB2312"/>
        <charset val="134"/>
      </rPr>
      <t>直飞以下各点自</t>
    </r>
    <r>
      <rPr>
        <b/>
        <sz val="9"/>
        <color rgb="FFFF0000"/>
        <rFont val="Times New Roman"/>
        <family val="1"/>
      </rPr>
      <t>2015</t>
    </r>
    <r>
      <rPr>
        <b/>
        <sz val="9"/>
        <color rgb="FFFF0000"/>
        <rFont val="楷体_GB2312"/>
        <charset val="134"/>
      </rPr>
      <t>年</t>
    </r>
    <r>
      <rPr>
        <b/>
        <sz val="9"/>
        <color rgb="FFFF0000"/>
        <rFont val="Times New Roman"/>
        <family val="1"/>
      </rPr>
      <t>12</t>
    </r>
    <r>
      <rPr>
        <b/>
        <sz val="9"/>
        <color rgb="FFFF0000"/>
        <rFont val="楷体_GB2312"/>
        <charset val="134"/>
      </rPr>
      <t>月</t>
    </r>
    <r>
      <rPr>
        <b/>
        <sz val="9"/>
        <color rgb="FFFF0000"/>
        <rFont val="Times New Roman"/>
        <family val="1"/>
      </rPr>
      <t>1</t>
    </r>
    <r>
      <rPr>
        <b/>
        <sz val="9"/>
        <color rgb="FFFF0000"/>
        <rFont val="楷体_GB2312"/>
        <charset val="134"/>
      </rPr>
      <t>日起，接南航通知所有国内转关的货物另加收海关信息处理费</t>
    </r>
    <r>
      <rPr>
        <b/>
        <sz val="9"/>
        <color rgb="FFFF0000"/>
        <rFont val="Times New Roman"/>
        <family val="1"/>
      </rPr>
      <t>(CGC)</t>
    </r>
    <r>
      <rPr>
        <b/>
        <sz val="9"/>
        <color rgb="FFFF0000"/>
        <rFont val="楷体_GB2312"/>
        <charset val="134"/>
      </rPr>
      <t>每份主单</t>
    </r>
    <r>
      <rPr>
        <b/>
        <sz val="9"/>
        <color rgb="FFFF0000"/>
        <rFont val="Times New Roman"/>
        <family val="1"/>
      </rPr>
      <t>10</t>
    </r>
    <r>
      <rPr>
        <b/>
        <sz val="9"/>
        <color rgb="FFFF0000"/>
        <rFont val="楷体_GB2312"/>
        <charset val="134"/>
      </rPr>
      <t>元</t>
    </r>
    <r>
      <rPr>
        <b/>
        <sz val="9"/>
        <color rgb="FFFF0000"/>
        <rFont val="Times New Roman"/>
        <family val="1"/>
      </rPr>
      <t>+</t>
    </r>
    <r>
      <rPr>
        <b/>
        <sz val="9"/>
        <color rgb="FFFF0000"/>
        <rFont val="楷体_GB2312"/>
        <charset val="134"/>
      </rPr>
      <t>每份分单</t>
    </r>
    <r>
      <rPr>
        <b/>
        <sz val="9"/>
        <color rgb="FFFF0000"/>
        <rFont val="Times New Roman"/>
        <family val="1"/>
      </rPr>
      <t>10</t>
    </r>
    <r>
      <rPr>
        <b/>
        <sz val="9"/>
        <color rgb="FFFF0000"/>
        <rFont val="楷体_GB2312"/>
        <charset val="134"/>
      </rPr>
      <t>元</t>
    </r>
  </si>
  <si>
    <r>
      <t xml:space="preserve">CK261/2.3.4.5.6(2335)  </t>
    </r>
    <r>
      <rPr>
        <b/>
        <sz val="9"/>
        <rFont val="楷体_GB2312"/>
        <charset val="134"/>
      </rPr>
      <t>信息费各</t>
    </r>
    <r>
      <rPr>
        <b/>
        <sz val="9"/>
        <rFont val="Times New Roman"/>
        <family val="1"/>
      </rPr>
      <t>20</t>
    </r>
    <r>
      <rPr>
        <b/>
        <sz val="9"/>
        <rFont val="楷体_GB2312"/>
        <charset val="134"/>
      </rPr>
      <t>元</t>
    </r>
    <r>
      <rPr>
        <b/>
        <sz val="9"/>
        <rFont val="Times New Roman"/>
        <family val="1"/>
      </rPr>
      <t>/</t>
    </r>
    <r>
      <rPr>
        <b/>
        <sz val="9"/>
        <rFont val="楷体_GB2312"/>
        <charset val="134"/>
      </rPr>
      <t>主单</t>
    </r>
    <r>
      <rPr>
        <b/>
        <sz val="9"/>
        <rFont val="Times New Roman"/>
        <family val="1"/>
      </rPr>
      <t>/</t>
    </r>
    <r>
      <rPr>
        <b/>
        <sz val="9"/>
        <rFont val="楷体_GB2312"/>
        <charset val="134"/>
      </rPr>
      <t>分单</t>
    </r>
    <r>
      <rPr>
        <b/>
        <sz val="9"/>
        <rFont val="Times New Roman"/>
        <family val="1"/>
      </rPr>
      <t xml:space="preserve">  </t>
    </r>
  </si>
  <si>
    <r>
      <t>散货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托盘</t>
    </r>
    <phoneticPr fontId="78" type="noConversion"/>
  </si>
  <si>
    <t>MU/daily</t>
    <phoneticPr fontId="78" type="noConversion"/>
  </si>
  <si>
    <t>MU5023/daily ETD21:15</t>
    <phoneticPr fontId="78" type="noConversion"/>
  </si>
  <si>
    <r>
      <rPr>
        <b/>
        <sz val="10"/>
        <color theme="0"/>
        <rFont val="楷体_GB2312"/>
        <charset val="134"/>
      </rPr>
      <t>航班号</t>
    </r>
    <r>
      <rPr>
        <b/>
        <sz val="10"/>
        <color theme="0"/>
        <rFont val="Times New Roman"/>
        <family val="1"/>
      </rPr>
      <t>:  CZ449/1ETD0025  PVG-LAX  CZ449/3.6. ETD0025 PVG-LAX CZ437/5 CZ8701/2  CZ8707/47 ETD0025 PVG-LAX</t>
    </r>
  </si>
  <si>
    <t>CCU</t>
    <phoneticPr fontId="78" type="noConversion"/>
  </si>
  <si>
    <t>BLR</t>
    <phoneticPr fontId="78" type="noConversion"/>
  </si>
  <si>
    <t>王雅</t>
    <phoneticPr fontId="78" type="noConversion"/>
  </si>
  <si>
    <t>散货价</t>
    <phoneticPr fontId="78" type="noConversion"/>
  </si>
  <si>
    <r>
      <t>2</t>
    </r>
    <r>
      <rPr>
        <b/>
        <sz val="10"/>
        <rFont val="楷体_GB2312"/>
        <charset val="134"/>
      </rPr>
      <t>、南航国内转关</t>
    </r>
  </si>
  <si>
    <r>
      <rPr>
        <b/>
        <sz val="10"/>
        <rFont val="楷体_GB2312"/>
        <charset val="134"/>
      </rPr>
      <t>自</t>
    </r>
    <r>
      <rPr>
        <b/>
        <sz val="10"/>
        <rFont val="Times New Roman"/>
        <family val="1"/>
      </rPr>
      <t>2015</t>
    </r>
    <r>
      <rPr>
        <b/>
        <sz val="10"/>
        <rFont val="楷体_GB2312"/>
        <charset val="134"/>
      </rPr>
      <t>年</t>
    </r>
    <r>
      <rPr>
        <b/>
        <sz val="10"/>
        <rFont val="Times New Roman"/>
        <family val="1"/>
      </rPr>
      <t>12</t>
    </r>
    <r>
      <rPr>
        <b/>
        <sz val="10"/>
        <rFont val="楷体_GB2312"/>
        <charset val="134"/>
      </rPr>
      <t>月</t>
    </r>
    <r>
      <rPr>
        <b/>
        <sz val="10"/>
        <rFont val="Times New Roman"/>
        <family val="1"/>
      </rPr>
      <t>1</t>
    </r>
    <r>
      <rPr>
        <b/>
        <sz val="10"/>
        <rFont val="楷体_GB2312"/>
        <charset val="134"/>
      </rPr>
      <t>日起，接南航通知所有国内转关的货物另加收海关信息处理费</t>
    </r>
    <r>
      <rPr>
        <b/>
        <sz val="10"/>
        <rFont val="Times New Roman"/>
        <family val="1"/>
      </rPr>
      <t>(CGC)</t>
    </r>
    <r>
      <rPr>
        <b/>
        <sz val="10"/>
        <rFont val="楷体_GB2312"/>
        <charset val="134"/>
      </rPr>
      <t>每份主单</t>
    </r>
    <r>
      <rPr>
        <b/>
        <sz val="10"/>
        <rFont val="Times New Roman"/>
        <family val="1"/>
      </rPr>
      <t>10</t>
    </r>
    <r>
      <rPr>
        <b/>
        <sz val="10"/>
        <rFont val="楷体_GB2312"/>
        <charset val="134"/>
      </rPr>
      <t>元</t>
    </r>
    <r>
      <rPr>
        <b/>
        <sz val="10"/>
        <rFont val="Times New Roman"/>
        <family val="1"/>
      </rPr>
      <t>+</t>
    </r>
    <r>
      <rPr>
        <b/>
        <sz val="10"/>
        <rFont val="楷体_GB2312"/>
        <charset val="134"/>
      </rPr>
      <t>每份分单</t>
    </r>
    <r>
      <rPr>
        <b/>
        <sz val="10"/>
        <rFont val="Times New Roman"/>
        <family val="1"/>
      </rPr>
      <t>10</t>
    </r>
    <r>
      <rPr>
        <b/>
        <sz val="10"/>
        <rFont val="楷体_GB2312"/>
        <charset val="134"/>
      </rPr>
      <t>元</t>
    </r>
  </si>
  <si>
    <r>
      <rPr>
        <b/>
        <sz val="10"/>
        <rFont val="楷体_GB2312"/>
        <charset val="134"/>
      </rPr>
      <t>客机</t>
    </r>
    <r>
      <rPr>
        <b/>
        <sz val="10"/>
        <rFont val="Times New Roman"/>
        <family val="1"/>
      </rPr>
      <t>: CZ307/daily CAN-AMS  CZ347/daily CAN-CDG CZ303/dailyCAN-LHR</t>
    </r>
    <r>
      <rPr>
        <b/>
        <sz val="10"/>
        <rFont val="楷体_GB2312"/>
        <charset val="134"/>
      </rPr>
      <t>货机</t>
    </r>
    <r>
      <rPr>
        <b/>
        <sz val="10"/>
        <rFont val="Times New Roman"/>
        <family val="1"/>
      </rPr>
      <t>:CZ465/146  CAN-STN-FRA  CZ355/3,5,7 CAN-SVO CZ645/135(2130)CAN-FCO</t>
    </r>
  </si>
  <si>
    <r>
      <t>SVO(</t>
    </r>
    <r>
      <rPr>
        <b/>
        <sz val="10"/>
        <rFont val="楷体_GB2312"/>
        <charset val="134"/>
      </rPr>
      <t>广州中转）托盘</t>
    </r>
  </si>
  <si>
    <t>朱嘉俊</t>
    <phoneticPr fontId="78" type="noConversion"/>
  </si>
  <si>
    <t>2851393080   zhujj@szt.com.cn</t>
    <phoneticPr fontId="78" type="noConversion"/>
  </si>
  <si>
    <t>33901721/  13795483366</t>
    <phoneticPr fontId="78" type="noConversion"/>
  </si>
  <si>
    <t>RH830/234567ETD0550 HX237/234567</t>
    <phoneticPr fontId="78" type="noConversion"/>
  </si>
  <si>
    <r>
      <t>CZ 1:250</t>
    </r>
    <r>
      <rPr>
        <b/>
        <sz val="10"/>
        <rFont val="宋体"/>
        <family val="3"/>
        <charset val="134"/>
      </rPr>
      <t>重货价</t>
    </r>
    <phoneticPr fontId="78" type="noConversion"/>
  </si>
  <si>
    <r>
      <t>CZ</t>
    </r>
    <r>
      <rPr>
        <b/>
        <sz val="10"/>
        <rFont val="宋体"/>
        <family val="3"/>
        <charset val="134"/>
      </rPr>
      <t>头程</t>
    </r>
    <r>
      <rPr>
        <b/>
        <sz val="10"/>
        <rFont val="Times New Roman"/>
        <family val="1"/>
      </rPr>
      <t xml:space="preserve">daily, 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>CZ6059/CZ323</t>
    </r>
    <r>
      <rPr>
        <b/>
        <sz val="10"/>
        <rFont val="宋体"/>
        <family val="3"/>
        <charset val="134"/>
      </rPr>
      <t>一日二班</t>
    </r>
    <r>
      <rPr>
        <b/>
        <sz val="10"/>
        <rFont val="Times New Roman"/>
        <family val="1"/>
      </rPr>
      <t>daily</t>
    </r>
    <phoneticPr fontId="78" type="noConversion"/>
  </si>
  <si>
    <t>LHE</t>
    <phoneticPr fontId="78" type="noConversion"/>
  </si>
  <si>
    <t>ISB</t>
    <phoneticPr fontId="78" type="noConversion"/>
  </si>
  <si>
    <t>KHI</t>
    <phoneticPr fontId="78" type="noConversion"/>
  </si>
  <si>
    <t>HYD</t>
    <phoneticPr fontId="78" type="noConversion"/>
  </si>
  <si>
    <t>BOM</t>
    <phoneticPr fontId="78" type="noConversion"/>
  </si>
  <si>
    <t>MAA</t>
    <phoneticPr fontId="78" type="noConversion"/>
  </si>
  <si>
    <t xml:space="preserve">TG325/daily </t>
    <phoneticPr fontId="78" type="noConversion"/>
  </si>
  <si>
    <t xml:space="preserve">TG317/daily </t>
    <phoneticPr fontId="78" type="noConversion"/>
  </si>
  <si>
    <t xml:space="preserve">TG329/daily </t>
    <phoneticPr fontId="78" type="noConversion"/>
  </si>
  <si>
    <t xml:space="preserve">TG341/2.3.4.5.6.7  </t>
    <phoneticPr fontId="78" type="noConversion"/>
  </si>
  <si>
    <t xml:space="preserve">TG349/1.5.6  </t>
    <phoneticPr fontId="78" type="noConversion"/>
  </si>
  <si>
    <t xml:space="preserve">TG345/2.4.5.6.7 </t>
    <phoneticPr fontId="78" type="noConversion"/>
  </si>
  <si>
    <t>TG337/daily</t>
    <phoneticPr fontId="78" type="noConversion"/>
  </si>
  <si>
    <r>
      <rPr>
        <b/>
        <sz val="10"/>
        <rFont val="Times New Roman"/>
        <family val="1"/>
      </rPr>
      <t xml:space="preserve">WE313/daily  </t>
    </r>
    <r>
      <rPr>
        <b/>
        <sz val="10"/>
        <color rgb="FFFF0000"/>
        <rFont val="Times New Roman"/>
        <family val="1"/>
      </rPr>
      <t xml:space="preserve"> </t>
    </r>
    <r>
      <rPr>
        <b/>
        <sz val="10"/>
        <color rgb="FFFF0000"/>
        <rFont val="宋体"/>
        <family val="3"/>
        <charset val="134"/>
      </rPr>
      <t>单件限重</t>
    </r>
    <r>
      <rPr>
        <b/>
        <sz val="10"/>
        <color rgb="FFFF0000"/>
        <rFont val="Times New Roman"/>
        <family val="1"/>
      </rPr>
      <t>55KG</t>
    </r>
    <r>
      <rPr>
        <b/>
        <sz val="10"/>
        <color rgb="FFFF0000"/>
        <rFont val="宋体"/>
        <family val="3"/>
        <charset val="134"/>
      </rPr>
      <t>以内</t>
    </r>
    <phoneticPr fontId="78" type="noConversion"/>
  </si>
  <si>
    <r>
      <t>1:300</t>
    </r>
    <r>
      <rPr>
        <b/>
        <sz val="10"/>
        <rFont val="宋体"/>
        <family val="3"/>
        <charset val="134"/>
      </rPr>
      <t>重货价</t>
    </r>
    <phoneticPr fontId="78" type="noConversion"/>
  </si>
  <si>
    <t>2.6+1</t>
    <phoneticPr fontId="78" type="noConversion"/>
  </si>
  <si>
    <t>2.6+1.00</t>
    <phoneticPr fontId="78" type="noConversion"/>
  </si>
  <si>
    <t>3.25+1.20</t>
    <phoneticPr fontId="78" type="noConversion"/>
  </si>
  <si>
    <t>3.25+1.20</t>
    <phoneticPr fontId="78" type="noConversion"/>
  </si>
  <si>
    <t>6.25+1.20</t>
    <phoneticPr fontId="78" type="noConversion"/>
  </si>
  <si>
    <t>6.25+1.00</t>
    <phoneticPr fontId="78" type="noConversion"/>
  </si>
  <si>
    <t>6.25+1.20</t>
    <phoneticPr fontId="78" type="noConversion"/>
  </si>
  <si>
    <t>4.00+0.00</t>
    <phoneticPr fontId="78" type="noConversion"/>
  </si>
  <si>
    <t>6.25+1.2</t>
    <phoneticPr fontId="78" type="noConversion"/>
  </si>
  <si>
    <t>11.5+1.20</t>
    <phoneticPr fontId="78" type="noConversion"/>
  </si>
  <si>
    <r>
      <t xml:space="preserve">2. </t>
    </r>
    <r>
      <rPr>
        <b/>
        <sz val="10"/>
        <color indexed="9"/>
        <rFont val="楷体_GB2312"/>
        <charset val="134"/>
      </rPr>
      <t>东方航空</t>
    </r>
    <r>
      <rPr>
        <b/>
        <sz val="10"/>
        <color indexed="9"/>
        <rFont val="Times New Roman"/>
        <family val="1"/>
      </rPr>
      <t>(</t>
    </r>
    <r>
      <rPr>
        <b/>
        <sz val="10"/>
        <color indexed="9"/>
        <rFont val="楷体_GB2312"/>
        <charset val="134"/>
      </rPr>
      <t>自</t>
    </r>
    <r>
      <rPr>
        <b/>
        <sz val="10"/>
        <color indexed="9"/>
        <rFont val="Times New Roman"/>
        <family val="1"/>
      </rPr>
      <t>2021</t>
    </r>
    <r>
      <rPr>
        <b/>
        <sz val="10"/>
        <color indexed="9"/>
        <rFont val="楷体_GB2312"/>
        <charset val="134"/>
      </rPr>
      <t>年</t>
    </r>
    <r>
      <rPr>
        <b/>
        <sz val="10"/>
        <color indexed="9"/>
        <rFont val="Times New Roman"/>
        <family val="1"/>
      </rPr>
      <t>11</t>
    </r>
    <r>
      <rPr>
        <b/>
        <sz val="10"/>
        <color indexed="9"/>
        <rFont val="楷体_GB2312"/>
        <charset val="134"/>
      </rPr>
      <t>月</t>
    </r>
    <r>
      <rPr>
        <b/>
        <sz val="10"/>
        <color indexed="9"/>
        <rFont val="Times New Roman"/>
        <family val="1"/>
      </rPr>
      <t>08</t>
    </r>
    <r>
      <rPr>
        <b/>
        <sz val="10"/>
        <color indexed="9"/>
        <rFont val="楷体_GB2312"/>
        <charset val="134"/>
      </rPr>
      <t>日起实行，已含燃油附加费</t>
    </r>
    <r>
      <rPr>
        <b/>
        <sz val="10"/>
        <color indexed="9"/>
        <rFont val="Times New Roman"/>
        <family val="1"/>
      </rPr>
      <t>RMB6.25/KG</t>
    </r>
    <r>
      <rPr>
        <b/>
        <sz val="10"/>
        <color indexed="9"/>
        <rFont val="楷体_GB2312"/>
        <charset val="134"/>
      </rPr>
      <t>和安全附加费</t>
    </r>
    <r>
      <rPr>
        <b/>
        <sz val="10"/>
        <color indexed="9"/>
        <rFont val="Times New Roman"/>
        <family val="1"/>
      </rPr>
      <t>RMB1.20/KG, MIN</t>
    </r>
    <r>
      <rPr>
        <b/>
        <sz val="10"/>
        <color indexed="9"/>
        <rFont val="楷体_GB2312"/>
        <charset val="134"/>
      </rPr>
      <t>安全附加费为</t>
    </r>
    <r>
      <rPr>
        <b/>
        <sz val="10"/>
        <color indexed="9"/>
        <rFont val="Times New Roman"/>
        <family val="1"/>
      </rPr>
      <t>RMB50.00)</t>
    </r>
    <phoneticPr fontId="78" type="noConversion"/>
  </si>
  <si>
    <r>
      <rPr>
        <b/>
        <sz val="10"/>
        <color theme="0"/>
        <rFont val="楷体_GB2312"/>
        <charset val="134"/>
      </rPr>
      <t>一、东方航空</t>
    </r>
    <r>
      <rPr>
        <b/>
        <sz val="10"/>
        <color theme="0"/>
        <rFont val="Times New Roman"/>
        <family val="1"/>
      </rPr>
      <t xml:space="preserve"> (</t>
    </r>
    <r>
      <rPr>
        <b/>
        <sz val="10"/>
        <color theme="0"/>
        <rFont val="楷体_GB2312"/>
        <charset val="134"/>
      </rPr>
      <t>自</t>
    </r>
    <r>
      <rPr>
        <b/>
        <sz val="10"/>
        <color theme="0"/>
        <rFont val="Times New Roman"/>
        <family val="1"/>
      </rPr>
      <t>2021</t>
    </r>
    <r>
      <rPr>
        <b/>
        <sz val="10"/>
        <color theme="0"/>
        <rFont val="楷体_GB2312"/>
        <charset val="134"/>
      </rPr>
      <t>年</t>
    </r>
    <r>
      <rPr>
        <b/>
        <sz val="10"/>
        <color theme="0"/>
        <rFont val="Times New Roman"/>
        <family val="1"/>
      </rPr>
      <t>01</t>
    </r>
    <r>
      <rPr>
        <b/>
        <sz val="10"/>
        <color theme="0"/>
        <rFont val="楷体_GB2312"/>
        <charset val="134"/>
      </rPr>
      <t>月</t>
    </r>
    <r>
      <rPr>
        <b/>
        <sz val="10"/>
        <color theme="0"/>
        <rFont val="Times New Roman"/>
        <family val="1"/>
      </rPr>
      <t>01</t>
    </r>
    <r>
      <rPr>
        <b/>
        <sz val="10"/>
        <color theme="0"/>
        <rFont val="楷体_GB2312"/>
        <charset val="134"/>
      </rPr>
      <t>日起实行</t>
    </r>
    <r>
      <rPr>
        <b/>
        <sz val="10"/>
        <color theme="0"/>
        <rFont val="Times New Roman"/>
        <family val="1"/>
      </rPr>
      <t>,</t>
    </r>
    <r>
      <rPr>
        <b/>
        <sz val="10"/>
        <color theme="0"/>
        <rFont val="楷体_GB2312"/>
        <charset val="134"/>
      </rPr>
      <t>含燃油附加费</t>
    </r>
    <r>
      <rPr>
        <b/>
        <sz val="10"/>
        <color theme="0"/>
        <rFont val="Times New Roman"/>
        <family val="1"/>
      </rPr>
      <t>RMB11.25/KG</t>
    </r>
    <r>
      <rPr>
        <b/>
        <sz val="10"/>
        <color theme="0"/>
        <rFont val="楷体_GB2312"/>
        <charset val="134"/>
      </rPr>
      <t>，安全附加费</t>
    </r>
    <r>
      <rPr>
        <b/>
        <sz val="10"/>
        <color theme="0"/>
        <rFont val="Times New Roman"/>
        <family val="1"/>
      </rPr>
      <t>RMB1.20/KG</t>
    </r>
    <r>
      <rPr>
        <b/>
        <sz val="10"/>
        <color theme="0"/>
        <rFont val="楷体_GB2312"/>
        <charset val="134"/>
      </rPr>
      <t>，单票最低收取</t>
    </r>
    <r>
      <rPr>
        <b/>
        <sz val="10"/>
        <color theme="0"/>
        <rFont val="Times New Roman"/>
        <family val="1"/>
      </rPr>
      <t>RMB50.00</t>
    </r>
    <r>
      <rPr>
        <b/>
        <sz val="10"/>
        <color theme="0"/>
        <rFont val="楷体_GB2312"/>
        <charset val="134"/>
      </rPr>
      <t>）</t>
    </r>
    <phoneticPr fontId="78" type="noConversion"/>
  </si>
  <si>
    <r>
      <t xml:space="preserve">CZ6005(0805)/2.4.6 URC-FRU 738  </t>
    </r>
    <r>
      <rPr>
        <b/>
        <sz val="10"/>
        <color theme="1"/>
        <rFont val="宋体"/>
        <family val="3"/>
        <charset val="134"/>
      </rPr>
      <t>接受散货</t>
    </r>
    <r>
      <rPr>
        <b/>
        <sz val="10"/>
        <rFont val="Times New Roman"/>
        <family val="1"/>
      </rPr>
      <t/>
    </r>
    <phoneticPr fontId="78" type="noConversion"/>
  </si>
  <si>
    <r>
      <rPr>
        <b/>
        <sz val="10"/>
        <color theme="1"/>
        <rFont val="宋体"/>
        <family val="3"/>
        <charset val="134"/>
      </rPr>
      <t>航班及航线：</t>
    </r>
    <r>
      <rPr>
        <b/>
        <sz val="10"/>
        <color theme="1"/>
        <rFont val="Times New Roman"/>
        <family val="1"/>
      </rPr>
      <t>MU231/daily  PVG-CMB  MU245/1357 PVG-DXB   MU703/2.4.6 PVG-IST</t>
    </r>
    <phoneticPr fontId="78" type="noConversion"/>
  </si>
  <si>
    <t>IST</t>
    <phoneticPr fontId="78" type="noConversion"/>
  </si>
  <si>
    <r>
      <rPr>
        <b/>
        <sz val="10"/>
        <rFont val="宋体"/>
        <family val="3"/>
        <charset val="134"/>
      </rPr>
      <t>散货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托盘</t>
    </r>
    <phoneticPr fontId="78" type="noConversion"/>
  </si>
  <si>
    <t>散货</t>
    <phoneticPr fontId="78" type="noConversion"/>
  </si>
  <si>
    <t>/</t>
    <phoneticPr fontId="78" type="noConversion"/>
  </si>
  <si>
    <r>
      <t>2</t>
    </r>
    <r>
      <rPr>
        <b/>
        <sz val="10"/>
        <rFont val="宋体"/>
        <family val="3"/>
        <charset val="134"/>
      </rPr>
      <t>天</t>
    </r>
    <phoneticPr fontId="78" type="noConversion"/>
  </si>
  <si>
    <t>SGN/HAN</t>
    <phoneticPr fontId="78" type="noConversion"/>
  </si>
  <si>
    <t>朱嘉俊</t>
    <phoneticPr fontId="78" type="noConversion"/>
  </si>
  <si>
    <r>
      <t xml:space="preserve"> </t>
    </r>
    <r>
      <rPr>
        <b/>
        <sz val="10"/>
        <rFont val="宋体"/>
        <family val="3"/>
        <charset val="134"/>
      </rPr>
      <t>散货</t>
    </r>
    <phoneticPr fontId="78" type="noConversion"/>
  </si>
  <si>
    <r>
      <t>1:250</t>
    </r>
    <r>
      <rPr>
        <b/>
        <sz val="9"/>
        <rFont val="宋体"/>
        <family val="3"/>
        <charset val="134"/>
      </rPr>
      <t>重货</t>
    </r>
    <phoneticPr fontId="78" type="noConversion"/>
  </si>
  <si>
    <r>
      <t>3</t>
    </r>
    <r>
      <rPr>
        <b/>
        <sz val="10"/>
        <color theme="1"/>
        <rFont val="楷体_GB2312"/>
        <charset val="134"/>
      </rPr>
      <t>天</t>
    </r>
    <phoneticPr fontId="78" type="noConversion"/>
  </si>
  <si>
    <t>TBS</t>
    <phoneticPr fontId="78" type="noConversion"/>
  </si>
  <si>
    <r>
      <t>VN523 /dailyVN531/daily</t>
    </r>
    <r>
      <rPr>
        <b/>
        <sz val="10"/>
        <rFont val="宋体"/>
        <family val="3"/>
        <charset val="134"/>
      </rPr>
      <t>二层</t>
    </r>
    <r>
      <rPr>
        <b/>
        <sz val="10"/>
        <rFont val="Times New Roman"/>
        <family val="1"/>
      </rPr>
      <t>VN/daily</t>
    </r>
  </si>
  <si>
    <r>
      <t>VN523 /dailyVN531/daily</t>
    </r>
    <r>
      <rPr>
        <b/>
        <sz val="10"/>
        <rFont val="宋体"/>
        <family val="3"/>
        <charset val="134"/>
      </rPr>
      <t>二层</t>
    </r>
    <r>
      <rPr>
        <b/>
        <sz val="10"/>
        <rFont val="Times New Roman"/>
        <family val="1"/>
      </rPr>
      <t>VN/daily</t>
    </r>
    <phoneticPr fontId="78" type="noConversion"/>
  </si>
  <si>
    <r>
      <t>GYD/</t>
    </r>
    <r>
      <rPr>
        <b/>
        <sz val="10"/>
        <rFont val="宋体"/>
        <family val="3"/>
        <charset val="134"/>
      </rPr>
      <t>（</t>
    </r>
    <r>
      <rPr>
        <b/>
        <sz val="10"/>
        <rFont val="Times New Roman"/>
        <family val="1"/>
      </rPr>
      <t>BAK)</t>
    </r>
    <phoneticPr fontId="78" type="noConversion"/>
  </si>
  <si>
    <t>EUR01</t>
  </si>
  <si>
    <t>EUR02</t>
  </si>
  <si>
    <t>EUR03</t>
  </si>
  <si>
    <r>
      <t xml:space="preserve">BR/daily </t>
    </r>
    <r>
      <rPr>
        <b/>
        <sz val="10"/>
        <color theme="1"/>
        <rFont val="楷体_GB2312"/>
        <charset val="134"/>
      </rPr>
      <t>二程</t>
    </r>
    <r>
      <rPr>
        <b/>
        <sz val="10"/>
        <color theme="1"/>
        <rFont val="Times New Roman"/>
        <family val="1"/>
      </rPr>
      <t>BR2065/13567</t>
    </r>
    <r>
      <rPr>
        <b/>
        <sz val="10"/>
        <color theme="1"/>
        <rFont val="楷体_GB2312"/>
        <charset val="134"/>
      </rPr>
      <t>（不能接锂电池）</t>
    </r>
    <phoneticPr fontId="78" type="noConversion"/>
  </si>
  <si>
    <r>
      <t>1:300</t>
    </r>
    <r>
      <rPr>
        <b/>
        <sz val="10"/>
        <color theme="1"/>
        <rFont val="宋体"/>
        <family val="3"/>
        <charset val="134"/>
      </rPr>
      <t>重货价</t>
    </r>
    <phoneticPr fontId="78" type="noConversion"/>
  </si>
  <si>
    <t>/</t>
    <phoneticPr fontId="78" type="noConversion"/>
  </si>
  <si>
    <r>
      <t>CK261 1:200</t>
    </r>
    <r>
      <rPr>
        <b/>
        <sz val="10"/>
        <rFont val="宋体"/>
        <family val="3"/>
        <charset val="134"/>
      </rPr>
      <t>重货</t>
    </r>
  </si>
  <si>
    <r>
      <t>CK261 1:300</t>
    </r>
    <r>
      <rPr>
        <b/>
        <sz val="10"/>
        <rFont val="宋体"/>
        <family val="3"/>
        <charset val="134"/>
      </rPr>
      <t>重货</t>
    </r>
  </si>
  <si>
    <r>
      <t>CK261 1:500</t>
    </r>
    <r>
      <rPr>
        <b/>
        <sz val="10"/>
        <rFont val="宋体"/>
        <family val="3"/>
        <charset val="134"/>
      </rPr>
      <t>重货</t>
    </r>
  </si>
  <si>
    <r>
      <t xml:space="preserve">CZ </t>
    </r>
    <r>
      <rPr>
        <b/>
        <sz val="10"/>
        <color theme="1"/>
        <rFont val="宋体"/>
        <family val="3"/>
        <charset val="134"/>
      </rPr>
      <t>头程</t>
    </r>
    <r>
      <rPr>
        <b/>
        <sz val="10"/>
        <color theme="1"/>
        <rFont val="Times New Roman"/>
        <family val="1"/>
      </rPr>
      <t xml:space="preserve">daily; </t>
    </r>
    <r>
      <rPr>
        <b/>
        <sz val="10"/>
        <color theme="1"/>
        <rFont val="宋体"/>
        <family val="3"/>
        <charset val="134"/>
      </rPr>
      <t>二程</t>
    </r>
    <r>
      <rPr>
        <b/>
        <sz val="10"/>
        <color theme="1"/>
        <rFont val="Times New Roman"/>
        <family val="1"/>
      </rPr>
      <t>:CZ349.CZ365.CZ3047/daily</t>
    </r>
    <phoneticPr fontId="78" type="noConversion"/>
  </si>
  <si>
    <t>BNE</t>
    <phoneticPr fontId="78" type="noConversion"/>
  </si>
  <si>
    <r>
      <rPr>
        <b/>
        <sz val="10"/>
        <rFont val="宋体"/>
        <family val="3"/>
        <charset val="134"/>
      </rPr>
      <t>头层</t>
    </r>
    <r>
      <rPr>
        <b/>
        <sz val="10"/>
        <rFont val="Times New Roman"/>
        <family val="1"/>
      </rPr>
      <t>BR/daily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 xml:space="preserve">BR0383/daily </t>
    </r>
    <phoneticPr fontId="78" type="noConversion"/>
  </si>
  <si>
    <r>
      <t>散货</t>
    </r>
    <r>
      <rPr>
        <b/>
        <sz val="10"/>
        <color rgb="FFFF0000"/>
        <rFont val="Times New Roman"/>
        <family val="1"/>
      </rPr>
      <t/>
    </r>
    <phoneticPr fontId="78" type="noConversion"/>
  </si>
  <si>
    <r>
      <t>DXB</t>
    </r>
    <r>
      <rPr>
        <b/>
        <sz val="10"/>
        <rFont val="宋体"/>
        <family val="3"/>
        <charset val="134"/>
      </rPr>
      <t>散货</t>
    </r>
    <phoneticPr fontId="78" type="noConversion"/>
  </si>
  <si>
    <t>DXB 1:300</t>
    <phoneticPr fontId="78" type="noConversion"/>
  </si>
  <si>
    <t>SFO</t>
    <phoneticPr fontId="78" type="noConversion"/>
  </si>
  <si>
    <r>
      <rPr>
        <b/>
        <sz val="10"/>
        <rFont val="楷体_GB2312"/>
        <charset val="134"/>
      </rPr>
      <t>货班</t>
    </r>
    <r>
      <rPr>
        <b/>
        <sz val="10"/>
        <rFont val="Times New Roman"/>
        <family val="1"/>
      </rPr>
      <t>:CK221/daily ETD1430 PVG-LAX          CK239/146 CK227/2 ETD0745  CK241/3.5ETD2000 PVG-ORD   MU589/5.7 PVG-SFO  CK231/3.5.7 MU587/1.2  PVG-JFK</t>
    </r>
    <phoneticPr fontId="78" type="noConversion"/>
  </si>
  <si>
    <r>
      <t>MU759/daily</t>
    </r>
    <r>
      <rPr>
        <b/>
        <sz val="10"/>
        <rFont val="宋体"/>
        <family val="3"/>
        <charset val="134"/>
      </rPr>
      <t>（不能接锂电池）</t>
    </r>
    <phoneticPr fontId="78" type="noConversion"/>
  </si>
  <si>
    <t>VN523/531/daily</t>
    <phoneticPr fontId="78" type="noConversion"/>
  </si>
  <si>
    <r>
      <t>CZ8309/daily</t>
    </r>
    <r>
      <rPr>
        <b/>
        <sz val="10"/>
        <rFont val="宋体"/>
        <family val="3"/>
        <charset val="134"/>
      </rPr>
      <t>（</t>
    </r>
    <r>
      <rPr>
        <b/>
        <sz val="10"/>
        <rFont val="Times New Roman"/>
        <family val="1"/>
      </rPr>
      <t>9:35</t>
    </r>
    <r>
      <rPr>
        <b/>
        <sz val="10"/>
        <rFont val="宋体"/>
        <family val="3"/>
        <charset val="134"/>
      </rPr>
      <t>）</t>
    </r>
    <phoneticPr fontId="78" type="noConversion"/>
  </si>
  <si>
    <t>CAN</t>
    <phoneticPr fontId="78" type="noConversion"/>
  </si>
  <si>
    <r>
      <t>CZ 1:250</t>
    </r>
    <r>
      <rPr>
        <b/>
        <sz val="10"/>
        <rFont val="宋体"/>
        <family val="3"/>
        <charset val="134"/>
      </rPr>
      <t>重货价</t>
    </r>
  </si>
  <si>
    <r>
      <rPr>
        <b/>
        <sz val="10"/>
        <rFont val="楷体_GB2312"/>
        <charset val="134"/>
      </rPr>
      <t>审单电话：</t>
    </r>
    <r>
      <rPr>
        <b/>
        <sz val="10"/>
        <rFont val="Times New Roman"/>
        <family val="1"/>
      </rPr>
      <t xml:space="preserve">33901700-102/33901732 </t>
    </r>
    <phoneticPr fontId="78" type="noConversion"/>
  </si>
  <si>
    <r>
      <rPr>
        <b/>
        <sz val="10"/>
        <rFont val="楷体_GB2312"/>
        <charset val="134"/>
      </rPr>
      <t>机场客服：</t>
    </r>
    <r>
      <rPr>
        <b/>
        <sz val="10"/>
        <rFont val="Times New Roman"/>
        <family val="1"/>
      </rPr>
      <t xml:space="preserve"> 33901700-102/33901732 </t>
    </r>
    <phoneticPr fontId="78" type="noConversion"/>
  </si>
  <si>
    <t>客服：金雯瑛   64273022   13816446161    企业QQ2851393093    邮箱purplej@szt.com.cn</t>
    <phoneticPr fontId="78" type="noConversion"/>
  </si>
  <si>
    <r>
      <rPr>
        <b/>
        <sz val="10"/>
        <rFont val="楷体_GB2312"/>
        <charset val="134"/>
      </rPr>
      <t>审单电话：</t>
    </r>
    <r>
      <rPr>
        <b/>
        <sz val="10"/>
        <rFont val="Times New Roman"/>
        <family val="1"/>
      </rPr>
      <t xml:space="preserve">33901700-102/33901732 </t>
    </r>
    <phoneticPr fontId="78" type="noConversion"/>
  </si>
  <si>
    <r>
      <t>1</t>
    </r>
    <r>
      <rPr>
        <b/>
        <sz val="10"/>
        <color indexed="8"/>
        <rFont val="宋体"/>
        <family val="3"/>
        <charset val="134"/>
      </rPr>
      <t>天</t>
    </r>
    <phoneticPr fontId="78" type="noConversion"/>
  </si>
  <si>
    <t>直达</t>
    <phoneticPr fontId="78" type="noConversion"/>
  </si>
  <si>
    <t>金耀清</t>
    <phoneticPr fontId="78" type="noConversion"/>
  </si>
  <si>
    <t xml:space="preserve">2851393084  jinyq@szt.com.cn   </t>
    <phoneticPr fontId="78" type="noConversion"/>
  </si>
  <si>
    <t xml:space="preserve">2851393084  jinyq@szt.com.cn  </t>
    <phoneticPr fontId="78" type="noConversion"/>
  </si>
  <si>
    <t>33901701 13482098075</t>
    <phoneticPr fontId="78" type="noConversion"/>
  </si>
  <si>
    <t>JED</t>
    <phoneticPr fontId="78" type="noConversion"/>
  </si>
  <si>
    <t>TG503/1.3.5</t>
    <phoneticPr fontId="78" type="noConversion"/>
  </si>
  <si>
    <r>
      <t>CZ8389/daily(12:30</t>
    </r>
    <r>
      <rPr>
        <b/>
        <sz val="10"/>
        <rFont val="宋体"/>
        <family val="3"/>
        <charset val="134"/>
      </rPr>
      <t>）</t>
    </r>
    <phoneticPr fontId="78" type="noConversion"/>
  </si>
  <si>
    <t xml:space="preserve"> MU5075/daily  32LETD:22:35</t>
    <phoneticPr fontId="78" type="noConversion"/>
  </si>
  <si>
    <t>MACEDONIA</t>
  </si>
  <si>
    <t>ECN</t>
  </si>
  <si>
    <t>DWC</t>
  </si>
  <si>
    <t>DYU</t>
  </si>
  <si>
    <t>MAURITANIA</t>
  </si>
  <si>
    <t>NKC</t>
  </si>
  <si>
    <t>EWR</t>
  </si>
  <si>
    <t>NLU</t>
  </si>
  <si>
    <t>PANAMA</t>
  </si>
  <si>
    <r>
      <t>DXB1:250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</si>
  <si>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KTM1:250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</si>
  <si>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RGN1:250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</si>
  <si>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NBO1:250</t>
    </r>
    <r>
      <rPr>
        <b/>
        <sz val="10"/>
        <rFont val="楷体_GB2312"/>
        <charset val="134"/>
      </rPr>
      <t>重货</t>
    </r>
    <phoneticPr fontId="78" type="noConversion"/>
  </si>
  <si>
    <r>
      <t>CZ</t>
    </r>
    <r>
      <rPr>
        <b/>
        <sz val="10"/>
        <rFont val="楷体_GB2312"/>
        <charset val="134"/>
      </rPr>
      <t>头程</t>
    </r>
    <r>
      <rPr>
        <b/>
        <sz val="10"/>
        <rFont val="Times New Roman"/>
        <family val="1"/>
      </rPr>
      <t xml:space="preserve">daily; </t>
    </r>
    <r>
      <rPr>
        <b/>
        <sz val="10"/>
        <rFont val="楷体_GB2312"/>
        <charset val="134"/>
      </rPr>
      <t>二程</t>
    </r>
    <r>
      <rPr>
        <b/>
        <sz val="10"/>
        <rFont val="Times New Roman"/>
        <family val="1"/>
      </rPr>
      <t>:</t>
    </r>
    <r>
      <rPr>
        <b/>
        <sz val="10"/>
        <rFont val="楷体_GB2312"/>
        <charset val="134"/>
      </rPr>
      <t>客机</t>
    </r>
    <r>
      <rPr>
        <b/>
        <sz val="10"/>
        <rFont val="Times New Roman"/>
        <family val="1"/>
      </rPr>
      <t>CZ387/daily CZ3037/daily(2.4.6</t>
    </r>
    <r>
      <rPr>
        <b/>
        <sz val="10"/>
        <rFont val="楷体_GB2312"/>
        <charset val="134"/>
      </rPr>
      <t>宽体）</t>
    </r>
    <phoneticPr fontId="78" type="noConversion"/>
  </si>
  <si>
    <r>
      <t>MU283/daily</t>
    </r>
    <r>
      <rPr>
        <b/>
        <sz val="9"/>
        <rFont val="宋体"/>
        <family val="3"/>
        <charset val="134"/>
      </rPr>
      <t>（</t>
    </r>
    <r>
      <rPr>
        <b/>
        <sz val="9"/>
        <rFont val="Times New Roman"/>
        <family val="1"/>
      </rPr>
      <t>19:20-22:20</t>
    </r>
    <r>
      <rPr>
        <b/>
        <sz val="9"/>
        <rFont val="宋体"/>
        <family val="3"/>
        <charset val="134"/>
      </rPr>
      <t>）</t>
    </r>
    <phoneticPr fontId="78" type="noConversion"/>
  </si>
  <si>
    <r>
      <t>CZ6029(23:10)/2.6 URC-TSA 738</t>
    </r>
    <r>
      <rPr>
        <b/>
        <sz val="10"/>
        <rFont val="宋体"/>
        <family val="3"/>
        <charset val="134"/>
      </rPr>
      <t>接受散货</t>
    </r>
    <phoneticPr fontId="78" type="noConversion"/>
  </si>
  <si>
    <r>
      <rPr>
        <b/>
        <sz val="10"/>
        <rFont val="宋体"/>
        <family val="3"/>
        <charset val="134"/>
      </rPr>
      <t>航班号：</t>
    </r>
    <r>
      <rPr>
        <b/>
        <sz val="10"/>
        <rFont val="Times New Roman"/>
        <family val="1"/>
      </rPr>
      <t xml:space="preserve">TG665/dailyPVG-BKK    </t>
    </r>
    <r>
      <rPr>
        <b/>
        <sz val="10"/>
        <rFont val="宋体"/>
        <family val="3"/>
        <charset val="134"/>
      </rPr>
      <t>直单信息费</t>
    </r>
    <r>
      <rPr>
        <b/>
        <sz val="10"/>
        <rFont val="Times New Roman"/>
        <family val="1"/>
      </rPr>
      <t xml:space="preserve">100   </t>
    </r>
    <r>
      <rPr>
        <b/>
        <sz val="10"/>
        <rFont val="宋体"/>
        <family val="3"/>
        <charset val="134"/>
      </rPr>
      <t>一主一分</t>
    </r>
    <r>
      <rPr>
        <b/>
        <sz val="10"/>
        <rFont val="Times New Roman"/>
        <family val="1"/>
      </rPr>
      <t>150</t>
    </r>
    <phoneticPr fontId="78" type="noConversion"/>
  </si>
  <si>
    <t>2.6+1</t>
    <phoneticPr fontId="78" type="noConversion"/>
  </si>
  <si>
    <t>MFM</t>
    <phoneticPr fontId="78" type="noConversion"/>
  </si>
  <si>
    <r>
      <rPr>
        <b/>
        <sz val="10"/>
        <rFont val="宋体"/>
        <family val="3"/>
        <charset val="134"/>
      </rPr>
      <t>散货</t>
    </r>
    <r>
      <rPr>
        <b/>
        <sz val="10"/>
        <rFont val="Times New Roman"/>
        <family val="1"/>
      </rPr>
      <t/>
    </r>
    <phoneticPr fontId="78" type="noConversion"/>
  </si>
  <si>
    <r>
      <t xml:space="preserve">NX </t>
    </r>
    <r>
      <rPr>
        <b/>
        <sz val="10"/>
        <rFont val="宋体"/>
        <family val="3"/>
        <charset val="134"/>
      </rPr>
      <t>头程</t>
    </r>
    <r>
      <rPr>
        <b/>
        <sz val="10"/>
        <rFont val="Times New Roman"/>
        <family val="1"/>
      </rPr>
      <t>Daily</t>
    </r>
    <r>
      <rPr>
        <b/>
        <sz val="10"/>
        <rFont val="宋体"/>
        <family val="3"/>
        <charset val="134"/>
      </rPr>
      <t>，二程</t>
    </r>
    <r>
      <rPr>
        <b/>
        <sz val="10"/>
        <rFont val="Times New Roman"/>
        <family val="1"/>
      </rPr>
      <t xml:space="preserve"> Daily  </t>
    </r>
    <phoneticPr fontId="78" type="noConversion"/>
  </si>
  <si>
    <r>
      <rPr>
        <b/>
        <sz val="10"/>
        <rFont val="宋体"/>
        <family val="3"/>
        <charset val="134"/>
      </rPr>
      <t>托盘（</t>
    </r>
    <r>
      <rPr>
        <b/>
        <sz val="10"/>
        <rFont val="Times New Roman"/>
        <family val="1"/>
      </rPr>
      <t>140*140*100</t>
    </r>
    <r>
      <rPr>
        <b/>
        <sz val="10"/>
        <rFont val="宋体"/>
        <family val="3"/>
        <charset val="134"/>
      </rPr>
      <t>里面）</t>
    </r>
    <phoneticPr fontId="78" type="noConversion"/>
  </si>
  <si>
    <r>
      <t xml:space="preserve">CZ6007(13:56)/1.3.5.6 URC-ISB 738 </t>
    </r>
    <r>
      <rPr>
        <b/>
        <sz val="10"/>
        <rFont val="宋体"/>
        <family val="3"/>
        <charset val="134"/>
      </rPr>
      <t>接受散货</t>
    </r>
    <r>
      <rPr>
        <b/>
        <sz val="10"/>
        <rFont val="Times New Roman"/>
        <family val="1"/>
      </rPr>
      <t/>
    </r>
    <phoneticPr fontId="78" type="noConversion"/>
  </si>
  <si>
    <r>
      <t>CZ6013(23:50)/1.5 URC-NQZ  738</t>
    </r>
    <r>
      <rPr>
        <b/>
        <sz val="10"/>
        <rFont val="宋体"/>
        <family val="3"/>
        <charset val="134"/>
      </rPr>
      <t>接受散货</t>
    </r>
    <phoneticPr fontId="78" type="noConversion"/>
  </si>
  <si>
    <r>
      <t>CZ5085(22:20)/6 URC-ASB 738</t>
    </r>
    <r>
      <rPr>
        <b/>
        <sz val="10"/>
        <rFont val="宋体"/>
        <family val="3"/>
        <charset val="134"/>
      </rPr>
      <t>接受散货</t>
    </r>
    <phoneticPr fontId="78" type="noConversion"/>
  </si>
  <si>
    <r>
      <t>CZ6019(23:55)/14 URC-DYU 738</t>
    </r>
    <r>
      <rPr>
        <b/>
        <sz val="10"/>
        <rFont val="宋体"/>
        <family val="3"/>
        <charset val="134"/>
      </rPr>
      <t>接受散货</t>
    </r>
    <phoneticPr fontId="78" type="noConversion"/>
  </si>
  <si>
    <r>
      <t xml:space="preserve">CZ6023(19:40)/1.3.7  URC-  GYD738 </t>
    </r>
    <r>
      <rPr>
        <b/>
        <sz val="10"/>
        <rFont val="宋体"/>
        <family val="3"/>
        <charset val="134"/>
      </rPr>
      <t>接受散货</t>
    </r>
    <phoneticPr fontId="78" type="noConversion"/>
  </si>
  <si>
    <r>
      <t xml:space="preserve">CZ6017(7:40)/2..7URC-LHE  738 </t>
    </r>
    <r>
      <rPr>
        <b/>
        <sz val="10"/>
        <rFont val="宋体"/>
        <family val="3"/>
        <charset val="134"/>
      </rPr>
      <t>接受散货</t>
    </r>
    <phoneticPr fontId="78" type="noConversion"/>
  </si>
  <si>
    <r>
      <t>1</t>
    </r>
    <r>
      <rPr>
        <b/>
        <sz val="10"/>
        <color theme="1"/>
        <rFont val="宋体"/>
        <family val="3"/>
        <charset val="134"/>
      </rPr>
      <t>天</t>
    </r>
    <phoneticPr fontId="78" type="noConversion"/>
  </si>
  <si>
    <r>
      <rPr>
        <b/>
        <sz val="10"/>
        <rFont val="楷体_GB2312"/>
        <charset val="134"/>
      </rPr>
      <t>所有转运点最低收费为</t>
    </r>
    <r>
      <rPr>
        <b/>
        <sz val="10"/>
        <rFont val="Times New Roman"/>
        <family val="1"/>
      </rPr>
      <t>380</t>
    </r>
    <r>
      <rPr>
        <b/>
        <sz val="10"/>
        <rFont val="楷体_GB2312"/>
        <charset val="134"/>
      </rPr>
      <t>元。</t>
    </r>
  </si>
  <si>
    <r>
      <t xml:space="preserve">MAA1:300 </t>
    </r>
    <r>
      <rPr>
        <b/>
        <sz val="10"/>
        <rFont val="宋体"/>
        <family val="3"/>
        <charset val="134"/>
      </rPr>
      <t>重货价格</t>
    </r>
  </si>
  <si>
    <t>CK279/1 CK287/2.4.6 CK897/3.5.7(1030-1530)</t>
    <phoneticPr fontId="78" type="noConversion"/>
  </si>
  <si>
    <r>
      <rPr>
        <b/>
        <sz val="10"/>
        <color rgb="FFFF0000"/>
        <rFont val="宋体"/>
        <family val="3"/>
        <charset val="134"/>
      </rPr>
      <t>散货</t>
    </r>
    <r>
      <rPr>
        <b/>
        <sz val="10"/>
        <color rgb="FFFF0000"/>
        <rFont val="Times New Roman"/>
        <family val="1"/>
      </rPr>
      <t>/</t>
    </r>
    <r>
      <rPr>
        <b/>
        <sz val="10"/>
        <color rgb="FFFF0000"/>
        <rFont val="宋体"/>
        <family val="3"/>
        <charset val="134"/>
      </rPr>
      <t>不接锂电池</t>
    </r>
    <phoneticPr fontId="78" type="noConversion"/>
  </si>
  <si>
    <t xml:space="preserve">2851393084  jinyq@szt.com.cn    </t>
    <phoneticPr fontId="78" type="noConversion"/>
  </si>
  <si>
    <t>33901701 13482098075</t>
    <phoneticPr fontId="78" type="noConversion"/>
  </si>
  <si>
    <t>散货/小托</t>
    <phoneticPr fontId="78" type="noConversion"/>
  </si>
  <si>
    <t>LHE</t>
    <phoneticPr fontId="78" type="noConversion"/>
  </si>
  <si>
    <r>
      <rPr>
        <b/>
        <sz val="10"/>
        <rFont val="宋体"/>
        <family val="3"/>
        <charset val="134"/>
      </rPr>
      <t>头程</t>
    </r>
    <r>
      <rPr>
        <b/>
        <sz val="10"/>
        <rFont val="Times New Roman"/>
        <family val="1"/>
      </rPr>
      <t xml:space="preserve">VN523 /dailyVN531/daily </t>
    </r>
    <r>
      <rPr>
        <b/>
        <sz val="10"/>
        <rFont val="宋体"/>
        <family val="3"/>
        <charset val="134"/>
      </rPr>
      <t>二层</t>
    </r>
    <r>
      <rPr>
        <b/>
        <sz val="10"/>
        <rFont val="Times New Roman"/>
        <family val="1"/>
      </rPr>
      <t>VN/daily</t>
    </r>
    <phoneticPr fontId="78" type="noConversion"/>
  </si>
  <si>
    <t>TG665/daily</t>
    <phoneticPr fontId="78" type="noConversion"/>
  </si>
  <si>
    <t>AKL</t>
    <phoneticPr fontId="78" type="noConversion"/>
  </si>
  <si>
    <r>
      <t>CZ3055(0820)/1356</t>
    </r>
    <r>
      <rPr>
        <b/>
        <sz val="10"/>
        <color theme="1"/>
        <rFont val="宋体"/>
        <family val="3"/>
        <charset val="134"/>
      </rPr>
      <t>散货</t>
    </r>
    <phoneticPr fontId="78" type="noConversion"/>
  </si>
  <si>
    <r>
      <t>CZ6025(20:00)/2.3.5.7URC-IKA    (D2.3.5 .7330</t>
    </r>
    <r>
      <rPr>
        <b/>
        <sz val="10"/>
        <rFont val="宋体"/>
        <family val="3"/>
        <charset val="134"/>
      </rPr>
      <t>可接托盘）</t>
    </r>
    <phoneticPr fontId="78" type="noConversion"/>
  </si>
  <si>
    <r>
      <t>BR/daily</t>
    </r>
    <r>
      <rPr>
        <b/>
        <sz val="10"/>
        <color theme="1"/>
        <rFont val="楷体_GB2312"/>
        <charset val="134"/>
      </rPr>
      <t>二程</t>
    </r>
    <r>
      <rPr>
        <b/>
        <sz val="10"/>
        <color theme="1"/>
        <rFont val="Times New Roman"/>
        <family val="1"/>
      </rPr>
      <t>2457</t>
    </r>
  </si>
  <si>
    <r>
      <t xml:space="preserve">MU561/dailyETD2020   </t>
    </r>
    <r>
      <rPr>
        <b/>
        <sz val="10"/>
        <color theme="1"/>
        <rFont val="宋体"/>
        <family val="3"/>
        <charset val="134"/>
      </rPr>
      <t>信息费</t>
    </r>
    <r>
      <rPr>
        <b/>
        <sz val="10"/>
        <color theme="1"/>
        <rFont val="Times New Roman"/>
        <family val="1"/>
      </rPr>
      <t>50</t>
    </r>
    <r>
      <rPr>
        <b/>
        <sz val="10"/>
        <color theme="1"/>
        <rFont val="宋体"/>
        <family val="3"/>
        <charset val="134"/>
      </rPr>
      <t>元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宋体"/>
        <family val="3"/>
        <charset val="134"/>
      </rPr>
      <t>主</t>
    </r>
    <r>
      <rPr>
        <b/>
        <sz val="10"/>
        <color theme="1"/>
        <rFont val="Times New Roman"/>
        <family val="1"/>
      </rPr>
      <t>+20</t>
    </r>
    <r>
      <rPr>
        <b/>
        <sz val="10"/>
        <color theme="1"/>
        <rFont val="宋体"/>
        <family val="3"/>
        <charset val="134"/>
      </rPr>
      <t>元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宋体"/>
        <family val="3"/>
        <charset val="134"/>
      </rPr>
      <t>分</t>
    </r>
    <phoneticPr fontId="78" type="noConversion"/>
  </si>
  <si>
    <r>
      <t xml:space="preserve"> CZ6039(19:40)/1.3.4.5.6  URC-TBS  788</t>
    </r>
    <r>
      <rPr>
        <b/>
        <sz val="10"/>
        <rFont val="宋体"/>
        <family val="3"/>
        <charset val="134"/>
      </rPr>
      <t>散托</t>
    </r>
    <phoneticPr fontId="78" type="noConversion"/>
  </si>
  <si>
    <r>
      <t>TBS 1:250</t>
    </r>
    <r>
      <rPr>
        <b/>
        <sz val="10"/>
        <rFont val="宋体"/>
        <family val="3"/>
        <charset val="134"/>
      </rPr>
      <t>重货</t>
    </r>
    <phoneticPr fontId="78" type="noConversion"/>
  </si>
  <si>
    <t>MU5069/daily ETD1700  ETA2230</t>
    <phoneticPr fontId="78" type="noConversion"/>
  </si>
  <si>
    <r>
      <t>头程天天</t>
    </r>
    <r>
      <rPr>
        <b/>
        <sz val="10"/>
        <rFont val="Times New Roman"/>
        <family val="1"/>
      </rPr>
      <t xml:space="preserve">, 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>CZ3081(1205)/12347</t>
    </r>
    <phoneticPr fontId="78" type="noConversion"/>
  </si>
  <si>
    <r>
      <t>CX051/daily  ETD0430</t>
    </r>
    <r>
      <rPr>
        <b/>
        <sz val="10"/>
        <rFont val="宋体"/>
        <family val="3"/>
        <charset val="134"/>
      </rPr>
      <t>信息费</t>
    </r>
    <r>
      <rPr>
        <b/>
        <sz val="10"/>
        <rFont val="Times New Roman"/>
        <family val="1"/>
      </rPr>
      <t>50</t>
    </r>
    <r>
      <rPr>
        <b/>
        <sz val="10"/>
        <rFont val="宋体"/>
        <family val="3"/>
        <charset val="134"/>
      </rPr>
      <t>元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分单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主单</t>
    </r>
    <r>
      <rPr>
        <b/>
        <sz val="10"/>
        <rFont val="Times New Roman"/>
        <family val="1"/>
      </rPr>
      <t xml:space="preserve"> </t>
    </r>
    <phoneticPr fontId="78" type="noConversion"/>
  </si>
  <si>
    <t>Country</t>
  </si>
  <si>
    <t>Q100</t>
  </si>
  <si>
    <t>Q300</t>
  </si>
  <si>
    <t>Q500</t>
  </si>
  <si>
    <t>Q1000</t>
  </si>
  <si>
    <t>TURKEY</t>
  </si>
  <si>
    <t>ALGERIA</t>
  </si>
  <si>
    <t>freight 3 6</t>
  </si>
  <si>
    <t>freight 3 7</t>
  </si>
  <si>
    <t>freight 4 7</t>
  </si>
  <si>
    <t>freight 1 2 3 4 7</t>
  </si>
  <si>
    <t>freight 6</t>
  </si>
  <si>
    <t>freight 1</t>
  </si>
  <si>
    <t>NIGERIA</t>
  </si>
  <si>
    <t>freight 1 2 7</t>
  </si>
  <si>
    <t>freight 1 2 6</t>
  </si>
  <si>
    <t>GAMBIA</t>
  </si>
  <si>
    <t>SOUTH AFRICA</t>
  </si>
  <si>
    <t>freight 6 7</t>
  </si>
  <si>
    <t>ARGENTINA</t>
  </si>
  <si>
    <t>freight 1 3</t>
  </si>
  <si>
    <t>CANADA</t>
  </si>
  <si>
    <t>freight 1 2</t>
  </si>
  <si>
    <t>ECUADOR</t>
  </si>
  <si>
    <t>freight 2 7</t>
  </si>
  <si>
    <t>MEXICO</t>
  </si>
  <si>
    <t>USA</t>
  </si>
  <si>
    <t>freight 2 4 7</t>
  </si>
  <si>
    <t>freight 3 4</t>
  </si>
  <si>
    <t>freight 1 2 3 5 6 7</t>
  </si>
  <si>
    <t>KAZAKHSTAN</t>
  </si>
  <si>
    <t>NQZ</t>
  </si>
  <si>
    <t>KYRGZSTAN</t>
  </si>
  <si>
    <t>freight 2</t>
  </si>
  <si>
    <t>TAJIKISTAN</t>
  </si>
  <si>
    <t>freight 4 6</t>
  </si>
  <si>
    <t>freight 1 6</t>
  </si>
  <si>
    <t>AUTRIA</t>
  </si>
  <si>
    <t>freight 2 4 6</t>
  </si>
  <si>
    <t>BULGARIA</t>
  </si>
  <si>
    <t>CROATIA</t>
  </si>
  <si>
    <t>freight 4 5 7</t>
  </si>
  <si>
    <t>freight 2 5 7</t>
  </si>
  <si>
    <t>freight 3 5 6</t>
  </si>
  <si>
    <t>freight 2 5 6</t>
  </si>
  <si>
    <t>freight 1 3 4 5 6 7</t>
  </si>
  <si>
    <t>IRELAND</t>
  </si>
  <si>
    <t>freight 1 4 6</t>
  </si>
  <si>
    <t>LITHUANIA</t>
  </si>
  <si>
    <t>freight 1 4 6 7</t>
  </si>
  <si>
    <t>freight 2 4 5</t>
  </si>
  <si>
    <t>freight 5</t>
  </si>
  <si>
    <t>SVO</t>
  </si>
  <si>
    <t>MOLDOVA</t>
  </si>
  <si>
    <t>freight 3 5 7</t>
  </si>
  <si>
    <t>freight 3 5</t>
  </si>
  <si>
    <t>UNITED KINGDOM</t>
  </si>
  <si>
    <t>CYPRUS</t>
  </si>
  <si>
    <t>freight 1 2 4</t>
  </si>
  <si>
    <t>freight 1 3 4</t>
  </si>
  <si>
    <t>freight 1 5 7</t>
  </si>
  <si>
    <t xml:space="preserve">freight 1 2 3 5 6 </t>
  </si>
  <si>
    <t>freight 2 3 5</t>
  </si>
  <si>
    <t>freight 3 4 5 7</t>
  </si>
  <si>
    <t>freight 1 2 5</t>
  </si>
  <si>
    <t>INDIA</t>
  </si>
  <si>
    <t>freight 3 6 7</t>
  </si>
  <si>
    <t>SRILANKA</t>
  </si>
  <si>
    <t>订舱操作注意事项：</t>
  </si>
  <si>
    <r>
      <rPr>
        <b/>
        <sz val="10"/>
        <color theme="1"/>
        <rFont val="楷体_GB2312"/>
        <charset val="134"/>
      </rPr>
      <t>航班号</t>
    </r>
    <r>
      <rPr>
        <b/>
        <sz val="10"/>
        <color theme="1"/>
        <rFont val="Times New Roman"/>
        <family val="1"/>
      </rPr>
      <t xml:space="preserve">:TK/daily EDI17:00 PVG-IST  </t>
    </r>
    <phoneticPr fontId="78" type="noConversion"/>
  </si>
  <si>
    <t>2.8</t>
    <phoneticPr fontId="78" type="noConversion"/>
  </si>
  <si>
    <t>0.9</t>
    <phoneticPr fontId="78" type="noConversion"/>
  </si>
  <si>
    <t>3+2.4</t>
    <phoneticPr fontId="78" type="noConversion"/>
  </si>
  <si>
    <t>0.9+1.8</t>
    <phoneticPr fontId="78" type="noConversion"/>
  </si>
  <si>
    <t>0.9+1.80</t>
    <phoneticPr fontId="78" type="noConversion"/>
  </si>
  <si>
    <t>0.9+2.4</t>
    <phoneticPr fontId="78" type="noConversion"/>
  </si>
  <si>
    <r>
      <t xml:space="preserve">RH830/243567ETD0550  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 xml:space="preserve">RH331/2-7                              </t>
    </r>
    <phoneticPr fontId="78" type="noConversion"/>
  </si>
  <si>
    <t>FRA</t>
    <phoneticPr fontId="78" type="noConversion"/>
  </si>
  <si>
    <r>
      <rPr>
        <b/>
        <sz val="10"/>
        <rFont val="Times New Roman"/>
        <family val="1"/>
      </rPr>
      <t>CZ</t>
    </r>
    <r>
      <rPr>
        <b/>
        <sz val="10"/>
        <rFont val="宋体"/>
        <family val="3"/>
        <charset val="134"/>
      </rPr>
      <t>头程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天天</t>
    </r>
    <r>
      <rPr>
        <b/>
        <sz val="10"/>
        <rFont val="Times New Roman"/>
        <family val="1"/>
      </rPr>
      <t xml:space="preserve">; 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>:CZ391(1905)/daily</t>
    </r>
    <phoneticPr fontId="78" type="noConversion"/>
  </si>
  <si>
    <r>
      <t>CZ</t>
    </r>
    <r>
      <rPr>
        <b/>
        <sz val="10"/>
        <rFont val="宋体"/>
        <family val="3"/>
        <charset val="134"/>
      </rPr>
      <t>头程</t>
    </r>
    <r>
      <rPr>
        <b/>
        <sz val="10"/>
        <rFont val="Times New Roman"/>
        <family val="1"/>
      </rPr>
      <t xml:space="preserve">daily; 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>:CZ3039/351/daily</t>
    </r>
    <phoneticPr fontId="78" type="noConversion"/>
  </si>
  <si>
    <r>
      <t>CZ</t>
    </r>
    <r>
      <rPr>
        <b/>
        <sz val="10"/>
        <rFont val="宋体"/>
        <family val="3"/>
        <charset val="134"/>
      </rPr>
      <t>头程</t>
    </r>
    <r>
      <rPr>
        <b/>
        <sz val="10"/>
        <rFont val="Times New Roman"/>
        <family val="1"/>
      </rPr>
      <t xml:space="preserve">daily; 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>:CZ325/301/601/daily</t>
    </r>
    <phoneticPr fontId="78" type="noConversion"/>
  </si>
  <si>
    <r>
      <t>CZ</t>
    </r>
    <r>
      <rPr>
        <b/>
        <sz val="10"/>
        <rFont val="宋体"/>
        <family val="3"/>
        <charset val="134"/>
      </rPr>
      <t>头程</t>
    </r>
    <r>
      <rPr>
        <b/>
        <sz val="10"/>
        <rFont val="Times New Roman"/>
        <family val="1"/>
      </rPr>
      <t xml:space="preserve">daily; 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>:CZ321/343/643/daily</t>
    </r>
    <phoneticPr fontId="78" type="noConversion"/>
  </si>
  <si>
    <r>
      <t xml:space="preserve">MU281/daily </t>
    </r>
    <r>
      <rPr>
        <b/>
        <sz val="10"/>
        <rFont val="宋体"/>
        <family val="3"/>
        <charset val="134"/>
      </rPr>
      <t>单件小于</t>
    </r>
    <r>
      <rPr>
        <b/>
        <sz val="10"/>
        <rFont val="Times New Roman"/>
        <family val="1"/>
      </rPr>
      <t>40KG</t>
    </r>
    <phoneticPr fontId="78" type="noConversion"/>
  </si>
  <si>
    <t>CMB1:300</t>
    <phoneticPr fontId="78" type="noConversion"/>
  </si>
  <si>
    <r>
      <t xml:space="preserve">CZ383(15:45)/daily CAN-DXB  330  </t>
    </r>
    <r>
      <rPr>
        <b/>
        <sz val="10"/>
        <rFont val="宋体"/>
        <family val="3"/>
        <charset val="134"/>
      </rPr>
      <t>接受散货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托盘订舱</t>
    </r>
    <phoneticPr fontId="78" type="noConversion"/>
  </si>
  <si>
    <t>CZ6067(1540)/2.4.6  CAN-KTM</t>
    <phoneticPr fontId="78" type="noConversion"/>
  </si>
  <si>
    <t>CXR</t>
    <phoneticPr fontId="78" type="noConversion"/>
  </si>
  <si>
    <r>
      <t>CXR 1:250</t>
    </r>
    <r>
      <rPr>
        <b/>
        <sz val="10"/>
        <color theme="0"/>
        <rFont val="楷体_GB2312"/>
        <charset val="134"/>
      </rPr>
      <t>重货价</t>
    </r>
    <phoneticPr fontId="78" type="noConversion"/>
  </si>
  <si>
    <r>
      <t xml:space="preserve">BR/daily </t>
    </r>
    <r>
      <rPr>
        <b/>
        <sz val="10"/>
        <rFont val="楷体_GB2312"/>
        <charset val="134"/>
      </rPr>
      <t>二程</t>
    </r>
    <r>
      <rPr>
        <b/>
        <sz val="10"/>
        <rFont val="Times New Roman"/>
        <family val="1"/>
      </rPr>
      <t>:BR0237/daily</t>
    </r>
    <r>
      <rPr>
        <b/>
        <sz val="10"/>
        <rFont val="楷体_GB2312"/>
        <charset val="134"/>
      </rPr>
      <t>信息费各</t>
    </r>
    <r>
      <rPr>
        <b/>
        <sz val="10"/>
        <rFont val="Times New Roman"/>
        <family val="1"/>
      </rPr>
      <t>40</t>
    </r>
    <r>
      <rPr>
        <b/>
        <sz val="10"/>
        <rFont val="楷体_GB2312"/>
        <charset val="134"/>
      </rPr>
      <t>元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主单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分单</t>
    </r>
    <phoneticPr fontId="78" type="noConversion"/>
  </si>
  <si>
    <r>
      <t>BR/daily</t>
    </r>
    <r>
      <rPr>
        <b/>
        <sz val="10"/>
        <rFont val="楷体_GB2312"/>
        <charset val="134"/>
      </rPr>
      <t>二程</t>
    </r>
    <r>
      <rPr>
        <b/>
        <sz val="10"/>
        <rFont val="Times New Roman"/>
        <family val="1"/>
      </rPr>
      <t>DAILY</t>
    </r>
    <r>
      <rPr>
        <b/>
        <sz val="10"/>
        <rFont val="楷体_GB2312"/>
        <charset val="134"/>
      </rPr>
      <t>客机</t>
    </r>
    <r>
      <rPr>
        <b/>
        <sz val="10"/>
        <rFont val="Times New Roman"/>
        <family val="1"/>
      </rPr>
      <t xml:space="preserve"> </t>
    </r>
    <r>
      <rPr>
        <b/>
        <sz val="10"/>
        <rFont val="楷体_GB2312"/>
        <charset val="134"/>
      </rPr>
      <t>货机二程</t>
    </r>
    <r>
      <rPr>
        <b/>
        <sz val="10"/>
        <rFont val="Times New Roman"/>
        <family val="1"/>
      </rPr>
      <t>/137</t>
    </r>
    <r>
      <rPr>
        <b/>
        <sz val="10"/>
        <rFont val="楷体_GB2312"/>
        <charset val="134"/>
      </rPr>
      <t>信息费</t>
    </r>
    <r>
      <rPr>
        <b/>
        <sz val="10"/>
        <rFont val="Times New Roman"/>
        <family val="1"/>
      </rPr>
      <t>40</t>
    </r>
    <r>
      <rPr>
        <b/>
        <sz val="10"/>
        <rFont val="楷体_GB2312"/>
        <charset val="134"/>
      </rPr>
      <t>元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分单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主单</t>
    </r>
    <phoneticPr fontId="78" type="noConversion"/>
  </si>
  <si>
    <r>
      <t xml:space="preserve">RH830/243567ETD0550  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>RH317/234567</t>
    </r>
    <phoneticPr fontId="78" type="noConversion"/>
  </si>
  <si>
    <r>
      <t>RH830  1:300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</si>
  <si>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RH830  1:500</t>
    </r>
    <r>
      <rPr>
        <b/>
        <sz val="10"/>
        <rFont val="宋体"/>
        <family val="3"/>
        <charset val="134"/>
      </rPr>
      <t>重货</t>
    </r>
  </si>
  <si>
    <r>
      <t>BR/daily</t>
    </r>
    <r>
      <rPr>
        <b/>
        <sz val="10"/>
        <rFont val="楷体_GB2312"/>
        <charset val="134"/>
      </rPr>
      <t>二程：</t>
    </r>
    <r>
      <rPr>
        <b/>
        <sz val="10"/>
        <rFont val="Times New Roman"/>
        <family val="1"/>
      </rPr>
      <t>DAILY</t>
    </r>
  </si>
  <si>
    <r>
      <t xml:space="preserve">CX051/daily ETD0430CX3.5.7 </t>
    </r>
    <r>
      <rPr>
        <b/>
        <sz val="9"/>
        <rFont val="楷体_GB2312"/>
        <charset val="134"/>
      </rPr>
      <t>信息费</t>
    </r>
    <r>
      <rPr>
        <b/>
        <sz val="9"/>
        <rFont val="Times New Roman"/>
        <family val="1"/>
      </rPr>
      <t>50</t>
    </r>
    <r>
      <rPr>
        <b/>
        <sz val="9"/>
        <rFont val="楷体_GB2312"/>
        <charset val="134"/>
      </rPr>
      <t>元</t>
    </r>
    <r>
      <rPr>
        <b/>
        <sz val="9"/>
        <rFont val="Times New Roman"/>
        <family val="1"/>
      </rPr>
      <t>/</t>
    </r>
    <r>
      <rPr>
        <b/>
        <sz val="9"/>
        <rFont val="楷体_GB2312"/>
        <charset val="134"/>
      </rPr>
      <t>主单</t>
    </r>
    <r>
      <rPr>
        <b/>
        <sz val="9"/>
        <rFont val="Times New Roman"/>
        <family val="1"/>
      </rPr>
      <t>/50</t>
    </r>
    <r>
      <rPr>
        <b/>
        <sz val="9"/>
        <rFont val="楷体_GB2312"/>
        <charset val="134"/>
      </rPr>
      <t>分单</t>
    </r>
    <r>
      <rPr>
        <b/>
        <sz val="9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 </t>
    </r>
    <phoneticPr fontId="78" type="noConversion"/>
  </si>
  <si>
    <r>
      <t>头程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天天</t>
    </r>
    <r>
      <rPr>
        <b/>
        <sz val="10"/>
        <rFont val="Times New Roman"/>
        <family val="1"/>
      </rPr>
      <t xml:space="preserve">; 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>:CZ6049/3.5.7</t>
    </r>
    <phoneticPr fontId="78" type="noConversion"/>
  </si>
  <si>
    <t>DXB</t>
    <phoneticPr fontId="78" type="noConversion"/>
  </si>
  <si>
    <r>
      <t>DXB 1:250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</si>
  <si>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RH1:300</t>
    </r>
    <r>
      <rPr>
        <b/>
        <sz val="10"/>
        <color theme="1"/>
        <rFont val="宋体"/>
        <family val="3"/>
        <charset val="134"/>
      </rPr>
      <t>重货</t>
    </r>
    <phoneticPr fontId="78" type="noConversion"/>
  </si>
  <si>
    <r>
      <t>RH 1:500</t>
    </r>
    <r>
      <rPr>
        <b/>
        <sz val="10"/>
        <color theme="1"/>
        <rFont val="宋体"/>
        <family val="3"/>
        <charset val="134"/>
      </rPr>
      <t>重货</t>
    </r>
    <phoneticPr fontId="78" type="noConversion"/>
  </si>
  <si>
    <r>
      <t xml:space="preserve">CX051/2-6(0430)   </t>
    </r>
    <r>
      <rPr>
        <b/>
        <sz val="10"/>
        <color theme="1"/>
        <rFont val="楷体_GB2312"/>
        <charset val="134"/>
      </rPr>
      <t>二程为</t>
    </r>
    <r>
      <rPr>
        <b/>
        <sz val="10"/>
        <color theme="1"/>
        <rFont val="Times New Roman"/>
        <family val="1"/>
      </rPr>
      <t>CX049/2.6</t>
    </r>
    <phoneticPr fontId="78" type="noConversion"/>
  </si>
  <si>
    <r>
      <t xml:space="preserve">CZ6069(19:00)3.5 URC DXB 738 </t>
    </r>
    <r>
      <rPr>
        <b/>
        <sz val="10"/>
        <rFont val="宋体"/>
        <family val="3"/>
        <charset val="134"/>
      </rPr>
      <t>散货</t>
    </r>
    <phoneticPr fontId="78" type="noConversion"/>
  </si>
  <si>
    <r>
      <t>MU245/dairy</t>
    </r>
    <r>
      <rPr>
        <b/>
        <sz val="10"/>
        <rFont val="宋体"/>
        <family val="3"/>
        <charset val="134"/>
      </rPr>
      <t>托散</t>
    </r>
    <phoneticPr fontId="78" type="noConversion"/>
  </si>
  <si>
    <t>CAI</t>
    <phoneticPr fontId="78" type="noConversion"/>
  </si>
  <si>
    <t>CAI   1:300</t>
    <phoneticPr fontId="78" type="noConversion"/>
  </si>
  <si>
    <t>CAI   1:500</t>
    <phoneticPr fontId="78" type="noConversion"/>
  </si>
  <si>
    <r>
      <rPr>
        <b/>
        <sz val="10"/>
        <color indexed="9"/>
        <rFont val="楷体_GB2312"/>
        <charset val="134"/>
      </rPr>
      <t>六、土耳其航空（自</t>
    </r>
    <r>
      <rPr>
        <b/>
        <sz val="10"/>
        <color indexed="9"/>
        <rFont val="Times New Roman"/>
        <family val="1"/>
      </rPr>
      <t>2016</t>
    </r>
    <r>
      <rPr>
        <b/>
        <sz val="10"/>
        <color indexed="9"/>
        <rFont val="楷体_GB2312"/>
        <charset val="134"/>
      </rPr>
      <t>年</t>
    </r>
    <r>
      <rPr>
        <b/>
        <sz val="10"/>
        <color indexed="9"/>
        <rFont val="Times New Roman"/>
        <family val="1"/>
      </rPr>
      <t>2</t>
    </r>
    <r>
      <rPr>
        <b/>
        <sz val="10"/>
        <color indexed="9"/>
        <rFont val="楷体_GB2312"/>
        <charset val="134"/>
      </rPr>
      <t>月</t>
    </r>
    <r>
      <rPr>
        <b/>
        <sz val="10"/>
        <color indexed="9"/>
        <rFont val="Times New Roman"/>
        <family val="1"/>
      </rPr>
      <t>20</t>
    </r>
    <r>
      <rPr>
        <b/>
        <sz val="10"/>
        <color indexed="9"/>
        <rFont val="楷体_GB2312"/>
        <charset val="134"/>
      </rPr>
      <t>日起实行，含燃油附加费</t>
    </r>
    <r>
      <rPr>
        <b/>
        <sz val="10"/>
        <color indexed="9"/>
        <rFont val="Times New Roman"/>
        <family val="1"/>
      </rPr>
      <t>RMB11.00/KG</t>
    </r>
    <r>
      <rPr>
        <b/>
        <sz val="10"/>
        <color indexed="9"/>
        <rFont val="楷体_GB2312"/>
        <charset val="134"/>
      </rPr>
      <t>和安全附加费</t>
    </r>
    <r>
      <rPr>
        <b/>
        <sz val="10"/>
        <color indexed="9"/>
        <rFont val="Times New Roman"/>
        <family val="1"/>
      </rPr>
      <t>RMB1.00/KG</t>
    </r>
    <r>
      <rPr>
        <b/>
        <sz val="10"/>
        <color indexed="9"/>
        <rFont val="楷体_GB2312"/>
        <charset val="134"/>
      </rPr>
      <t>）</t>
    </r>
    <phoneticPr fontId="78" type="noConversion"/>
  </si>
  <si>
    <r>
      <rPr>
        <sz val="10"/>
        <color theme="1"/>
        <rFont val="华文宋体"/>
        <family val="3"/>
        <charset val="134"/>
      </rPr>
      <t>土耳其境内点制单新规</t>
    </r>
    <r>
      <rPr>
        <sz val="10"/>
        <color theme="1"/>
        <rFont val="Times New Roman"/>
        <family val="1"/>
      </rPr>
      <t>:</t>
    </r>
    <r>
      <rPr>
        <sz val="10"/>
        <color theme="1"/>
        <rFont val="华文宋体"/>
        <family val="3"/>
        <charset val="134"/>
      </rPr>
      <t>直单收货人一栏需打上</t>
    </r>
    <r>
      <rPr>
        <sz val="10"/>
        <color theme="1"/>
        <rFont val="Times New Roman"/>
        <family val="1"/>
      </rPr>
      <t>TAX code</t>
    </r>
    <r>
      <rPr>
        <sz val="10"/>
        <color theme="1"/>
        <rFont val="华文宋体"/>
        <family val="3"/>
        <charset val="134"/>
      </rPr>
      <t>，</t>
    </r>
    <r>
      <rPr>
        <sz val="10"/>
        <color theme="1"/>
        <rFont val="Times New Roman"/>
        <family val="1"/>
      </rPr>
      <t>Hs code</t>
    </r>
    <r>
      <rPr>
        <sz val="10"/>
        <color theme="1"/>
        <rFont val="华文宋体"/>
        <family val="3"/>
        <charset val="134"/>
      </rPr>
      <t>需显示在</t>
    </r>
    <r>
      <rPr>
        <sz val="10"/>
        <color theme="1"/>
        <rFont val="Times New Roman"/>
        <family val="1"/>
      </rPr>
      <t>Handling information</t>
    </r>
    <r>
      <rPr>
        <sz val="10"/>
        <color theme="1"/>
        <rFont val="华文宋体"/>
        <family val="3"/>
        <charset val="134"/>
      </rPr>
      <t>一栏</t>
    </r>
    <phoneticPr fontId="78" type="noConversion"/>
  </si>
  <si>
    <r>
      <t>CONSOL</t>
    </r>
    <r>
      <rPr>
        <sz val="10"/>
        <color indexed="8"/>
        <rFont val="华文宋体"/>
        <family val="3"/>
        <charset val="134"/>
      </rPr>
      <t>单</t>
    </r>
    <r>
      <rPr>
        <sz val="10"/>
        <color indexed="8"/>
        <rFont val="Times New Roman"/>
        <family val="1"/>
      </rPr>
      <t>TAX code</t>
    </r>
    <r>
      <rPr>
        <sz val="10"/>
        <color indexed="8"/>
        <rFont val="华文宋体"/>
        <family val="3"/>
        <charset val="134"/>
      </rPr>
      <t>需显示在主单和分单收货人一栏，</t>
    </r>
    <r>
      <rPr>
        <sz val="10"/>
        <color indexed="8"/>
        <rFont val="Times New Roman"/>
        <family val="1"/>
      </rPr>
      <t xml:space="preserve">HS code </t>
    </r>
    <r>
      <rPr>
        <sz val="10"/>
        <color indexed="8"/>
        <rFont val="华文宋体"/>
        <family val="3"/>
        <charset val="134"/>
      </rPr>
      <t>显示在主单和分单</t>
    </r>
    <r>
      <rPr>
        <sz val="10"/>
        <color indexed="8"/>
        <rFont val="Times New Roman"/>
        <family val="1"/>
      </rPr>
      <t>Handling information</t>
    </r>
    <r>
      <rPr>
        <sz val="10"/>
        <color indexed="8"/>
        <rFont val="华文宋体"/>
        <family val="3"/>
        <charset val="134"/>
      </rPr>
      <t>一栏</t>
    </r>
  </si>
  <si>
    <r>
      <rPr>
        <b/>
        <sz val="10"/>
        <color indexed="8"/>
        <rFont val="宋体"/>
        <family val="3"/>
        <charset val="134"/>
      </rPr>
      <t>备注</t>
    </r>
  </si>
  <si>
    <r>
      <t>1</t>
    </r>
    <r>
      <rPr>
        <b/>
        <sz val="10"/>
        <color indexed="8"/>
        <rFont val="楷体_GB2312"/>
        <charset val="134"/>
      </rPr>
      <t>、上海南航</t>
    </r>
    <r>
      <rPr>
        <b/>
        <sz val="10"/>
        <color indexed="8"/>
        <rFont val="Times New Roman"/>
        <family val="1"/>
      </rPr>
      <t xml:space="preserve">        </t>
    </r>
    <r>
      <rPr>
        <b/>
        <sz val="10"/>
        <color indexed="8"/>
        <rFont val="楷体_GB2312"/>
        <charset val="134"/>
      </rPr>
      <t>航班号：</t>
    </r>
    <r>
      <rPr>
        <b/>
        <sz val="10"/>
        <color indexed="8"/>
        <rFont val="Times New Roman"/>
        <family val="1"/>
      </rPr>
      <t>CZ451/3,5,7 ETD0005 PVG-AMS   CZ453/1.4,6 ETD0035 PVG-AMS   CZ461/357 CZ463/146(0650-1920) PVG-FRA</t>
    </r>
  </si>
  <si>
    <t>CZ2543/3  CZ2541/4  ETD05:50 PVG-STN-LHR</t>
    <phoneticPr fontId="78" type="noConversion"/>
  </si>
  <si>
    <t>广州直达点运价</t>
  </si>
  <si>
    <t>AMS1:250</t>
    <phoneticPr fontId="78" type="noConversion"/>
  </si>
  <si>
    <t>FRA1:250</t>
    <phoneticPr fontId="78" type="noConversion"/>
  </si>
  <si>
    <t>CDG1:250</t>
    <phoneticPr fontId="78" type="noConversion"/>
  </si>
  <si>
    <t>LHR</t>
    <phoneticPr fontId="78" type="noConversion"/>
  </si>
  <si>
    <t>LHR1:250</t>
    <phoneticPr fontId="78" type="noConversion"/>
  </si>
  <si>
    <r>
      <t>FCO</t>
    </r>
    <r>
      <rPr>
        <b/>
        <sz val="10"/>
        <rFont val="楷体_GB2312"/>
        <charset val="134"/>
      </rPr>
      <t>重货</t>
    </r>
    <r>
      <rPr>
        <b/>
        <sz val="10"/>
        <rFont val="Times New Roman"/>
        <family val="1"/>
      </rPr>
      <t>1:250</t>
    </r>
    <phoneticPr fontId="78" type="noConversion"/>
  </si>
  <si>
    <r>
      <t>SVO</t>
    </r>
    <r>
      <rPr>
        <b/>
        <sz val="10"/>
        <rFont val="宋体"/>
        <family val="3"/>
        <charset val="134"/>
      </rPr>
      <t>重货</t>
    </r>
    <r>
      <rPr>
        <b/>
        <sz val="10"/>
        <rFont val="Times New Roman"/>
        <family val="1"/>
      </rPr>
      <t>1:250</t>
    </r>
    <phoneticPr fontId="78" type="noConversion"/>
  </si>
  <si>
    <t>VIE1:250</t>
    <phoneticPr fontId="78" type="noConversion"/>
  </si>
  <si>
    <r>
      <rPr>
        <b/>
        <sz val="10"/>
        <color theme="0"/>
        <rFont val="楷体_GB2312"/>
        <charset val="134"/>
      </rPr>
      <t>二、东方航空</t>
    </r>
    <r>
      <rPr>
        <b/>
        <sz val="10"/>
        <color theme="0"/>
        <rFont val="Times New Roman"/>
        <family val="1"/>
      </rPr>
      <t xml:space="preserve"> (</t>
    </r>
    <r>
      <rPr>
        <b/>
        <sz val="10"/>
        <color theme="0"/>
        <rFont val="楷体_GB2312"/>
        <charset val="134"/>
      </rPr>
      <t>自</t>
    </r>
    <r>
      <rPr>
        <b/>
        <sz val="10"/>
        <color theme="0"/>
        <rFont val="Times New Roman"/>
        <family val="1"/>
      </rPr>
      <t>2021</t>
    </r>
    <r>
      <rPr>
        <b/>
        <sz val="10"/>
        <color theme="0"/>
        <rFont val="楷体_GB2312"/>
        <charset val="134"/>
      </rPr>
      <t>年</t>
    </r>
    <r>
      <rPr>
        <b/>
        <sz val="10"/>
        <color theme="0"/>
        <rFont val="Times New Roman"/>
        <family val="1"/>
      </rPr>
      <t>01</t>
    </r>
    <r>
      <rPr>
        <b/>
        <sz val="10"/>
        <color theme="0"/>
        <rFont val="楷体_GB2312"/>
        <charset val="134"/>
      </rPr>
      <t>月</t>
    </r>
    <r>
      <rPr>
        <b/>
        <sz val="10"/>
        <color theme="0"/>
        <rFont val="Times New Roman"/>
        <family val="1"/>
      </rPr>
      <t>01</t>
    </r>
    <r>
      <rPr>
        <b/>
        <sz val="10"/>
        <color theme="0"/>
        <rFont val="楷体_GB2312"/>
        <charset val="134"/>
      </rPr>
      <t>日起实行</t>
    </r>
    <r>
      <rPr>
        <b/>
        <sz val="10"/>
        <color theme="0"/>
        <rFont val="Times New Roman"/>
        <family val="1"/>
      </rPr>
      <t>,</t>
    </r>
    <r>
      <rPr>
        <b/>
        <sz val="10"/>
        <color theme="0"/>
        <rFont val="楷体_GB2312"/>
        <charset val="134"/>
      </rPr>
      <t>含燃油附加费</t>
    </r>
    <r>
      <rPr>
        <b/>
        <sz val="10"/>
        <color theme="0"/>
        <rFont val="Times New Roman"/>
        <family val="1"/>
      </rPr>
      <t>RMB11.25/KG,</t>
    </r>
    <r>
      <rPr>
        <b/>
        <sz val="10"/>
        <color theme="0"/>
        <rFont val="楷体_GB2312"/>
        <charset val="134"/>
      </rPr>
      <t>安全附加费</t>
    </r>
    <r>
      <rPr>
        <b/>
        <sz val="10"/>
        <color theme="0"/>
        <rFont val="Times New Roman"/>
        <family val="1"/>
      </rPr>
      <t>RMB1.2/KG,</t>
    </r>
    <r>
      <rPr>
        <b/>
        <sz val="10"/>
        <color theme="0"/>
        <rFont val="楷体_GB2312"/>
        <charset val="134"/>
      </rPr>
      <t>单票最低消费</t>
    </r>
    <r>
      <rPr>
        <b/>
        <sz val="10"/>
        <color theme="0"/>
        <rFont val="Times New Roman"/>
        <family val="1"/>
      </rPr>
      <t>RMB50.00)</t>
    </r>
    <phoneticPr fontId="78" type="noConversion"/>
  </si>
  <si>
    <r>
      <rPr>
        <b/>
        <sz val="10"/>
        <rFont val="MingLiU_HKSCS-ExtB"/>
        <family val="1"/>
        <charset val="136"/>
      </rPr>
      <t>备注</t>
    </r>
  </si>
  <si>
    <r>
      <rPr>
        <b/>
        <sz val="10"/>
        <rFont val="MingLiU_HKSCS-ExtB"/>
        <family val="1"/>
        <charset val="136"/>
      </rPr>
      <t>信息费收取标准：每份分单收取信息费</t>
    </r>
    <r>
      <rPr>
        <b/>
        <sz val="10"/>
        <rFont val="Times New Roman"/>
        <family val="1"/>
      </rPr>
      <t>RMB50.00</t>
    </r>
    <r>
      <rPr>
        <b/>
        <sz val="10"/>
        <rFont val="MingLiU_HKSCS-ExtB"/>
        <family val="1"/>
        <charset val="136"/>
      </rPr>
      <t>，如无分单，按每份主单收取信息费</t>
    </r>
    <r>
      <rPr>
        <b/>
        <sz val="10"/>
        <rFont val="Times New Roman"/>
        <family val="1"/>
      </rPr>
      <t>RMB100.00</t>
    </r>
  </si>
  <si>
    <r>
      <rPr>
        <b/>
        <sz val="10"/>
        <color theme="0"/>
        <rFont val="MingLiU_HKSCS-ExtB"/>
        <family val="1"/>
        <charset val="136"/>
      </rPr>
      <t>四、国航</t>
    </r>
    <r>
      <rPr>
        <b/>
        <sz val="10"/>
        <color theme="0"/>
        <rFont val="Times New Roman"/>
        <family val="1"/>
      </rPr>
      <t xml:space="preserve"> (</t>
    </r>
    <r>
      <rPr>
        <b/>
        <sz val="10"/>
        <color theme="0"/>
        <rFont val="MingLiU_HKSCS-ExtB"/>
        <family val="1"/>
        <charset val="136"/>
      </rPr>
      <t>自</t>
    </r>
    <r>
      <rPr>
        <b/>
        <sz val="10"/>
        <color theme="0"/>
        <rFont val="Times New Roman"/>
        <family val="1"/>
      </rPr>
      <t>2018</t>
    </r>
    <r>
      <rPr>
        <b/>
        <sz val="10"/>
        <color theme="0"/>
        <rFont val="MingLiU_HKSCS-ExtB"/>
        <family val="1"/>
        <charset val="136"/>
      </rPr>
      <t>年</t>
    </r>
    <r>
      <rPr>
        <b/>
        <sz val="10"/>
        <color theme="0"/>
        <rFont val="Times New Roman"/>
        <family val="1"/>
      </rPr>
      <t>05</t>
    </r>
    <r>
      <rPr>
        <b/>
        <sz val="10"/>
        <color theme="0"/>
        <rFont val="MingLiU_HKSCS-ExtB"/>
        <family val="1"/>
        <charset val="136"/>
      </rPr>
      <t>月</t>
    </r>
    <r>
      <rPr>
        <b/>
        <sz val="10"/>
        <color theme="0"/>
        <rFont val="Times New Roman"/>
        <family val="1"/>
      </rPr>
      <t>01</t>
    </r>
    <r>
      <rPr>
        <b/>
        <sz val="10"/>
        <color theme="0"/>
        <rFont val="MingLiU_HKSCS-ExtB"/>
        <family val="1"/>
        <charset val="136"/>
      </rPr>
      <t>日起实行，含燃油附加费</t>
    </r>
    <r>
      <rPr>
        <b/>
        <sz val="10"/>
        <color theme="0"/>
        <rFont val="Times New Roman"/>
        <family val="1"/>
      </rPr>
      <t>RMB4.50/KG</t>
    </r>
    <r>
      <rPr>
        <b/>
        <sz val="10"/>
        <color theme="0"/>
        <rFont val="MingLiU_HKSCS-ExtB"/>
        <family val="1"/>
        <charset val="136"/>
      </rPr>
      <t>和安全附加费</t>
    </r>
    <r>
      <rPr>
        <b/>
        <sz val="10"/>
        <color theme="0"/>
        <rFont val="Times New Roman"/>
        <family val="1"/>
      </rPr>
      <t>RMB1.20/KG,</t>
    </r>
    <r>
      <rPr>
        <b/>
        <sz val="10"/>
        <color theme="0"/>
        <rFont val="MingLiU_HKSCS-ExtB"/>
        <family val="1"/>
        <charset val="136"/>
      </rPr>
      <t>安全附加费单票最低收取</t>
    </r>
    <r>
      <rPr>
        <b/>
        <sz val="10"/>
        <color theme="0"/>
        <rFont val="Times New Roman"/>
        <family val="1"/>
      </rPr>
      <t>RMB50.00)</t>
    </r>
  </si>
  <si>
    <r>
      <rPr>
        <b/>
        <sz val="10"/>
        <rFont val="MingLiU_HKSCS-ExtB"/>
        <family val="1"/>
        <charset val="136"/>
      </rPr>
      <t>信息费收取标准：每份分单收取信息费</t>
    </r>
    <r>
      <rPr>
        <b/>
        <sz val="10"/>
        <rFont val="Times New Roman"/>
        <family val="1"/>
      </rPr>
      <t>RMB40.00</t>
    </r>
    <r>
      <rPr>
        <b/>
        <sz val="10"/>
        <rFont val="MingLiU_HKSCS-ExtB"/>
        <family val="1"/>
        <charset val="136"/>
      </rPr>
      <t>，如无分单，按每份主单收取信息费</t>
    </r>
    <r>
      <rPr>
        <b/>
        <sz val="10"/>
        <rFont val="Times New Roman"/>
        <family val="1"/>
      </rPr>
      <t>RMB40.00</t>
    </r>
  </si>
  <si>
    <t xml:space="preserve">LHR </t>
    <phoneticPr fontId="78" type="noConversion"/>
  </si>
  <si>
    <t xml:space="preserve"> 1:300</t>
    <phoneticPr fontId="78" type="noConversion"/>
  </si>
  <si>
    <t xml:space="preserve"> 1:500</t>
    <phoneticPr fontId="78" type="noConversion"/>
  </si>
  <si>
    <r>
      <rPr>
        <b/>
        <sz val="10"/>
        <rFont val="MingLiU_HKSCS-ExtB"/>
        <family val="1"/>
        <charset val="136"/>
      </rPr>
      <t>航班号：</t>
    </r>
    <r>
      <rPr>
        <b/>
        <sz val="10"/>
        <rFont val="Times New Roman"/>
        <family val="1"/>
      </rPr>
      <t>CK205/daily ETD:10.30 PVG-AMS</t>
    </r>
    <phoneticPr fontId="78" type="noConversion"/>
  </si>
  <si>
    <r>
      <rPr>
        <b/>
        <sz val="10"/>
        <rFont val="MingLiU_HKSCS-ExtB"/>
        <family val="1"/>
        <charset val="136"/>
      </rPr>
      <t>航班号：</t>
    </r>
    <r>
      <rPr>
        <b/>
        <sz val="10"/>
        <rFont val="Times New Roman"/>
        <family val="1"/>
      </rPr>
      <t xml:space="preserve">CK211/3.5.7  CK201/1.4.6  PVG-FRA </t>
    </r>
    <phoneticPr fontId="78" type="noConversion"/>
  </si>
  <si>
    <r>
      <rPr>
        <b/>
        <sz val="10"/>
        <color theme="0"/>
        <rFont val="MingLiU_HKSCS-ExtB"/>
        <family val="1"/>
        <charset val="136"/>
      </rPr>
      <t>三、卢森堡航空</t>
    </r>
    <r>
      <rPr>
        <b/>
        <sz val="10"/>
        <color theme="0"/>
        <rFont val="Times New Roman"/>
        <family val="1"/>
      </rPr>
      <t xml:space="preserve"> (</t>
    </r>
    <r>
      <rPr>
        <b/>
        <sz val="10"/>
        <color theme="0"/>
        <rFont val="MingLiU_HKSCS-ExtB"/>
        <family val="1"/>
        <charset val="136"/>
      </rPr>
      <t>自</t>
    </r>
    <r>
      <rPr>
        <b/>
        <sz val="10"/>
        <color theme="0"/>
        <rFont val="Times New Roman"/>
        <family val="1"/>
      </rPr>
      <t>2016</t>
    </r>
    <r>
      <rPr>
        <b/>
        <sz val="10"/>
        <color theme="0"/>
        <rFont val="MingLiU_HKSCS-ExtB"/>
        <family val="1"/>
        <charset val="136"/>
      </rPr>
      <t>年</t>
    </r>
    <r>
      <rPr>
        <b/>
        <sz val="10"/>
        <color theme="0"/>
        <rFont val="Times New Roman"/>
        <family val="1"/>
      </rPr>
      <t>09</t>
    </r>
    <r>
      <rPr>
        <b/>
        <sz val="10"/>
        <color theme="0"/>
        <rFont val="MingLiU_HKSCS-ExtB"/>
        <family val="1"/>
        <charset val="136"/>
      </rPr>
      <t>月</t>
    </r>
    <r>
      <rPr>
        <b/>
        <sz val="10"/>
        <color theme="0"/>
        <rFont val="Times New Roman"/>
        <family val="1"/>
      </rPr>
      <t>10</t>
    </r>
    <r>
      <rPr>
        <b/>
        <sz val="10"/>
        <color theme="0"/>
        <rFont val="MingLiU_HKSCS-ExtB"/>
        <family val="1"/>
        <charset val="136"/>
      </rPr>
      <t>日起实行，含燃油附加费</t>
    </r>
    <r>
      <rPr>
        <b/>
        <sz val="10"/>
        <color theme="0"/>
        <rFont val="Times New Roman"/>
        <family val="1"/>
      </rPr>
      <t>RMB10.00/KG</t>
    </r>
    <r>
      <rPr>
        <b/>
        <sz val="10"/>
        <color theme="0"/>
        <rFont val="MingLiU_HKSCS-ExtB"/>
        <family val="1"/>
        <charset val="136"/>
      </rPr>
      <t>和安全附加费</t>
    </r>
    <r>
      <rPr>
        <b/>
        <sz val="10"/>
        <color theme="0"/>
        <rFont val="Times New Roman"/>
        <family val="1"/>
      </rPr>
      <t>RMB1.00/KG,</t>
    </r>
    <r>
      <rPr>
        <b/>
        <sz val="10"/>
        <color theme="0"/>
        <rFont val="MingLiU_HKSCS-ExtB"/>
        <family val="1"/>
        <charset val="136"/>
      </rPr>
      <t>安全附加费单票最低收取</t>
    </r>
    <r>
      <rPr>
        <b/>
        <sz val="10"/>
        <color theme="0"/>
        <rFont val="Times New Roman"/>
        <family val="1"/>
      </rPr>
      <t>RMB50.00)</t>
    </r>
    <phoneticPr fontId="78" type="noConversion"/>
  </si>
  <si>
    <r>
      <rPr>
        <b/>
        <sz val="10"/>
        <rFont val="MingLiU_HKSCS-ExtB"/>
        <family val="1"/>
        <charset val="136"/>
      </rPr>
      <t>航班号：</t>
    </r>
    <r>
      <rPr>
        <b/>
        <sz val="10"/>
        <rFont val="Times New Roman"/>
        <family val="1"/>
      </rPr>
      <t xml:space="preserve">CV699 PVG/LUX  D1,3.5.6  ETD:23:30  </t>
    </r>
    <phoneticPr fontId="78" type="noConversion"/>
  </si>
  <si>
    <t>EUR 03</t>
    <phoneticPr fontId="78" type="noConversion"/>
  </si>
  <si>
    <t>CGO-EUR01</t>
    <phoneticPr fontId="78" type="noConversion"/>
  </si>
  <si>
    <t>CGO-EUR02</t>
    <phoneticPr fontId="78" type="noConversion"/>
  </si>
  <si>
    <t>STN</t>
  </si>
  <si>
    <t>LIN</t>
  </si>
  <si>
    <t>MMX</t>
  </si>
  <si>
    <t>ABZ</t>
  </si>
  <si>
    <t>TRS</t>
  </si>
  <si>
    <t>BGO</t>
  </si>
  <si>
    <t>LHR</t>
    <phoneticPr fontId="78" type="noConversion"/>
  </si>
  <si>
    <t>CDG</t>
    <phoneticPr fontId="78" type="noConversion"/>
  </si>
  <si>
    <t xml:space="preserve">SYD/MEL </t>
    <phoneticPr fontId="78" type="noConversion"/>
  </si>
  <si>
    <t xml:space="preserve">PER </t>
    <phoneticPr fontId="78" type="noConversion"/>
  </si>
  <si>
    <r>
      <rPr>
        <b/>
        <sz val="10"/>
        <rFont val="宋体"/>
        <family val="3"/>
        <charset val="134"/>
      </rPr>
      <t>头程</t>
    </r>
    <r>
      <rPr>
        <b/>
        <sz val="10"/>
        <rFont val="Times New Roman"/>
        <family val="1"/>
      </rPr>
      <t>VN523 /dailyVN531/daily,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 xml:space="preserve">daily </t>
    </r>
    <phoneticPr fontId="78" type="noConversion"/>
  </si>
  <si>
    <r>
      <rPr>
        <b/>
        <sz val="10"/>
        <rFont val="宋体"/>
        <family val="3"/>
        <charset val="134"/>
      </rPr>
      <t>头程</t>
    </r>
    <r>
      <rPr>
        <b/>
        <sz val="10"/>
        <rFont val="Times New Roman"/>
        <family val="1"/>
      </rPr>
      <t>VN523 /dailyVN532/daily,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>146</t>
    </r>
    <phoneticPr fontId="78" type="noConversion"/>
  </si>
  <si>
    <r>
      <rPr>
        <b/>
        <sz val="9"/>
        <rFont val="宋体"/>
        <family val="3"/>
        <charset val="134"/>
      </rPr>
      <t>头程</t>
    </r>
    <r>
      <rPr>
        <b/>
        <sz val="9"/>
        <rFont val="Times New Roman"/>
        <family val="1"/>
      </rPr>
      <t>VN523 /dailyVN531/daily,</t>
    </r>
    <r>
      <rPr>
        <b/>
        <sz val="9"/>
        <rFont val="宋体"/>
        <family val="3"/>
        <charset val="134"/>
      </rPr>
      <t>二程</t>
    </r>
    <r>
      <rPr>
        <b/>
        <sz val="9"/>
        <rFont val="Times New Roman"/>
        <family val="1"/>
      </rPr>
      <t>3467</t>
    </r>
    <r>
      <rPr>
        <b/>
        <sz val="10"/>
        <rFont val="宋体"/>
        <family val="3"/>
        <charset val="134"/>
      </rPr>
      <t xml:space="preserve"> </t>
    </r>
    <phoneticPr fontId="78" type="noConversion"/>
  </si>
  <si>
    <r>
      <rPr>
        <b/>
        <sz val="9"/>
        <rFont val="宋体"/>
        <family val="3"/>
        <charset val="134"/>
      </rPr>
      <t>头程</t>
    </r>
    <r>
      <rPr>
        <b/>
        <sz val="9"/>
        <rFont val="Times New Roman"/>
        <family val="1"/>
      </rPr>
      <t>VN523 /dailyVN531/daily,</t>
    </r>
    <r>
      <rPr>
        <b/>
        <sz val="9"/>
        <rFont val="宋体"/>
        <family val="3"/>
        <charset val="134"/>
      </rPr>
      <t>二程</t>
    </r>
    <r>
      <rPr>
        <b/>
        <sz val="9"/>
        <rFont val="Times New Roman"/>
        <family val="1"/>
      </rPr>
      <t>24567</t>
    </r>
    <phoneticPr fontId="78" type="noConversion"/>
  </si>
  <si>
    <r>
      <t>头程</t>
    </r>
    <r>
      <rPr>
        <b/>
        <sz val="9"/>
        <rFont val="Times New Roman"/>
        <family val="1"/>
      </rPr>
      <t>VN523 /dailyVN531/daily,</t>
    </r>
    <r>
      <rPr>
        <b/>
        <sz val="9"/>
        <rFont val="宋体"/>
        <family val="3"/>
        <charset val="134"/>
      </rPr>
      <t>二程</t>
    </r>
    <r>
      <rPr>
        <b/>
        <sz val="9"/>
        <rFont val="Times New Roman"/>
        <family val="1"/>
      </rPr>
      <t>daily</t>
    </r>
    <phoneticPr fontId="78" type="noConversion"/>
  </si>
  <si>
    <r>
      <t>头程</t>
    </r>
    <r>
      <rPr>
        <b/>
        <sz val="9"/>
        <rFont val="Times New Roman"/>
        <family val="1"/>
      </rPr>
      <t>VN523 /dailyVN532/daily,二程daily</t>
    </r>
  </si>
  <si>
    <r>
      <t>CZ</t>
    </r>
    <r>
      <rPr>
        <sz val="12"/>
        <color rgb="FFFF0000"/>
        <rFont val="宋体"/>
        <family val="3"/>
        <charset val="134"/>
      </rPr>
      <t>大兴</t>
    </r>
    <r>
      <rPr>
        <sz val="12"/>
        <color rgb="FFFF0000"/>
        <rFont val="Times New Roman"/>
        <family val="1"/>
      </rPr>
      <t>(PKX)</t>
    </r>
    <r>
      <rPr>
        <sz val="12"/>
        <color rgb="FFFF0000"/>
        <rFont val="宋体"/>
        <family val="3"/>
        <charset val="134"/>
      </rPr>
      <t>中转</t>
    </r>
    <phoneticPr fontId="78" type="noConversion"/>
  </si>
  <si>
    <t>SVO</t>
    <phoneticPr fontId="78" type="noConversion"/>
  </si>
  <si>
    <r>
      <rPr>
        <b/>
        <sz val="10"/>
        <rFont val="宋体"/>
        <family val="3"/>
        <charset val="134"/>
      </rPr>
      <t>注：北京海关要求北京中转的运单上必须打实际品名，不能打</t>
    </r>
    <r>
      <rPr>
        <b/>
        <sz val="10"/>
        <rFont val="Times New Roman"/>
        <family val="1"/>
      </rPr>
      <t>CONSOL</t>
    </r>
    <r>
      <rPr>
        <b/>
        <sz val="10"/>
        <rFont val="宋体"/>
        <family val="3"/>
        <charset val="134"/>
      </rPr>
      <t>，同时报关单要符在运单后面到目的港。</t>
    </r>
    <phoneticPr fontId="78" type="noConversion"/>
  </si>
  <si>
    <r>
      <t>CZ</t>
    </r>
    <r>
      <rPr>
        <sz val="12"/>
        <color rgb="FFFF0000"/>
        <rFont val="宋体"/>
        <family val="3"/>
        <charset val="134"/>
      </rPr>
      <t>乌鲁木齐</t>
    </r>
    <r>
      <rPr>
        <sz val="12"/>
        <color rgb="FFFF0000"/>
        <rFont val="Times New Roman"/>
        <family val="1"/>
      </rPr>
      <t>URC(</t>
    </r>
    <r>
      <rPr>
        <sz val="12"/>
        <color rgb="FFFF0000"/>
        <rFont val="宋体"/>
        <family val="3"/>
        <charset val="134"/>
      </rPr>
      <t>中转）</t>
    </r>
    <r>
      <rPr>
        <sz val="12"/>
        <color rgb="FFFF0000"/>
        <rFont val="Times New Roman"/>
        <family val="1"/>
      </rPr>
      <t xml:space="preserve">SHA-URC  CZ6982/daily  </t>
    </r>
    <r>
      <rPr>
        <sz val="12"/>
        <color rgb="FFFF0000"/>
        <rFont val="宋体"/>
        <family val="3"/>
        <charset val="134"/>
      </rPr>
      <t>杂费</t>
    </r>
    <r>
      <rPr>
        <sz val="12"/>
        <color rgb="FFFF0000"/>
        <rFont val="Times New Roman"/>
        <family val="1"/>
      </rPr>
      <t>350</t>
    </r>
    <phoneticPr fontId="78" type="noConversion"/>
  </si>
  <si>
    <r>
      <t>VN</t>
    </r>
    <r>
      <rPr>
        <sz val="12"/>
        <color rgb="FFFF0000"/>
        <rFont val="宋体"/>
        <family val="3"/>
        <charset val="134"/>
      </rPr>
      <t>中转印度</t>
    </r>
    <r>
      <rPr>
        <sz val="12"/>
        <color rgb="FFFF0000"/>
        <rFont val="Times New Roman"/>
        <family val="1"/>
      </rPr>
      <t>.</t>
    </r>
    <r>
      <rPr>
        <sz val="12"/>
        <color rgb="FFFF0000"/>
        <rFont val="宋体"/>
        <family val="3"/>
        <charset val="134"/>
      </rPr>
      <t>澳洲</t>
    </r>
    <r>
      <rPr>
        <sz val="12"/>
        <color rgb="FFFF0000"/>
        <rFont val="Times New Roman"/>
        <family val="1"/>
      </rPr>
      <t>.</t>
    </r>
    <r>
      <rPr>
        <sz val="12"/>
        <color rgb="FFFF0000"/>
        <rFont val="宋体"/>
        <family val="3"/>
        <charset val="134"/>
      </rPr>
      <t>欧洲及美国各点汇总</t>
    </r>
    <phoneticPr fontId="78" type="noConversion"/>
  </si>
  <si>
    <t>散货/托盘</t>
    <phoneticPr fontId="78" type="noConversion"/>
  </si>
  <si>
    <t>散货</t>
    <phoneticPr fontId="78" type="noConversion"/>
  </si>
  <si>
    <r>
      <rPr>
        <b/>
        <sz val="10"/>
        <color theme="1"/>
        <rFont val="楷体_GB2312"/>
        <charset val="134"/>
      </rPr>
      <t>散货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楷体_GB2312"/>
        <charset val="134"/>
      </rPr>
      <t>托盘</t>
    </r>
    <phoneticPr fontId="78" type="noConversion"/>
  </si>
  <si>
    <t>MU235/daily</t>
    <phoneticPr fontId="78" type="noConversion"/>
  </si>
  <si>
    <t xml:space="preserve"> MU5029/daily ETD:18:00</t>
    <phoneticPr fontId="78" type="noConversion"/>
  </si>
  <si>
    <r>
      <rPr>
        <b/>
        <sz val="10"/>
        <rFont val="MingLiU_HKSCS-ExtB"/>
        <family val="1"/>
        <charset val="136"/>
      </rPr>
      <t>航班号：</t>
    </r>
    <r>
      <rPr>
        <b/>
        <sz val="10"/>
        <rFont val="Times New Roman"/>
        <family val="1"/>
      </rPr>
      <t>CA3107/ 4  ETD01:30 PVG-MXP</t>
    </r>
    <phoneticPr fontId="78" type="noConversion"/>
  </si>
  <si>
    <t xml:space="preserve">MXP </t>
    <phoneticPr fontId="78" type="noConversion"/>
  </si>
  <si>
    <t>MXP 1:300</t>
    <phoneticPr fontId="78" type="noConversion"/>
  </si>
  <si>
    <t>MXP 1:400</t>
    <phoneticPr fontId="78" type="noConversion"/>
  </si>
  <si>
    <r>
      <rPr>
        <b/>
        <sz val="10"/>
        <rFont val="MingLiU_HKSCS-ExtB"/>
        <family val="1"/>
        <charset val="136"/>
      </rPr>
      <t>航班号：</t>
    </r>
    <r>
      <rPr>
        <b/>
        <sz val="10"/>
        <rFont val="Times New Roman"/>
        <family val="1"/>
      </rPr>
      <t>CA1039/1.3.4.5.7 ETD:10:30  PVG-AMS</t>
    </r>
    <phoneticPr fontId="78" type="noConversion"/>
  </si>
  <si>
    <t xml:space="preserve">AMS </t>
    <phoneticPr fontId="78" type="noConversion"/>
  </si>
  <si>
    <r>
      <rPr>
        <b/>
        <sz val="10"/>
        <rFont val="MingLiU_HKSCS-ExtB"/>
        <family val="1"/>
        <charset val="136"/>
      </rPr>
      <t>托</t>
    </r>
    <r>
      <rPr>
        <b/>
        <sz val="10"/>
        <rFont val="宋体"/>
        <family val="3"/>
        <charset val="134"/>
      </rPr>
      <t>盘</t>
    </r>
    <r>
      <rPr>
        <b/>
        <sz val="10"/>
        <rFont val="Times New Roman"/>
        <family val="1"/>
      </rPr>
      <t>+2/K</t>
    </r>
    <phoneticPr fontId="78" type="noConversion"/>
  </si>
  <si>
    <t>AMS 1:200</t>
    <phoneticPr fontId="78" type="noConversion"/>
  </si>
  <si>
    <t>AMS 1:250</t>
    <phoneticPr fontId="78" type="noConversion"/>
  </si>
  <si>
    <t>AMS 1:300</t>
    <phoneticPr fontId="78" type="noConversion"/>
  </si>
  <si>
    <t>AMS 1:500</t>
    <phoneticPr fontId="78" type="noConversion"/>
  </si>
  <si>
    <r>
      <rPr>
        <b/>
        <sz val="10"/>
        <rFont val="MingLiU_HKSCS-ExtB"/>
        <family val="1"/>
        <charset val="136"/>
      </rPr>
      <t>航班号：</t>
    </r>
    <r>
      <rPr>
        <b/>
        <sz val="10"/>
        <rFont val="Times New Roman"/>
        <family val="1"/>
      </rPr>
      <t xml:space="preserve">CA1041/1.2 ETD:04:25  PVG-FRA </t>
    </r>
    <phoneticPr fontId="78" type="noConversion"/>
  </si>
  <si>
    <r>
      <t xml:space="preserve">5. </t>
    </r>
    <r>
      <rPr>
        <b/>
        <sz val="10"/>
        <color indexed="9"/>
        <rFont val="楷体_GB2312"/>
        <charset val="134"/>
      </rPr>
      <t>斯里兰卡航空（自</t>
    </r>
    <r>
      <rPr>
        <b/>
        <sz val="10"/>
        <color indexed="9"/>
        <rFont val="Times New Roman"/>
        <family val="1"/>
      </rPr>
      <t>2012</t>
    </r>
    <r>
      <rPr>
        <b/>
        <sz val="10"/>
        <color indexed="9"/>
        <rFont val="楷体_GB2312"/>
        <charset val="134"/>
      </rPr>
      <t>年</t>
    </r>
    <r>
      <rPr>
        <b/>
        <sz val="10"/>
        <color indexed="9"/>
        <rFont val="Times New Roman"/>
        <family val="1"/>
      </rPr>
      <t>04</t>
    </r>
    <r>
      <rPr>
        <b/>
        <sz val="10"/>
        <color indexed="9"/>
        <rFont val="楷体_GB2312"/>
        <charset val="134"/>
      </rPr>
      <t>月</t>
    </r>
    <r>
      <rPr>
        <b/>
        <sz val="10"/>
        <color indexed="9"/>
        <rFont val="Times New Roman"/>
        <family val="1"/>
      </rPr>
      <t>01</t>
    </r>
    <r>
      <rPr>
        <b/>
        <sz val="10"/>
        <color indexed="9"/>
        <rFont val="楷体_GB2312"/>
        <charset val="134"/>
      </rPr>
      <t>日起实行，含燃油附加费中东欧洲</t>
    </r>
    <r>
      <rPr>
        <b/>
        <sz val="10"/>
        <color indexed="9"/>
        <rFont val="Times New Roman"/>
        <family val="1"/>
      </rPr>
      <t xml:space="preserve">RMB6.30/KG, </t>
    </r>
    <r>
      <rPr>
        <b/>
        <sz val="10"/>
        <color indexed="9"/>
        <rFont val="楷体_GB2312"/>
        <charset val="134"/>
      </rPr>
      <t>印度</t>
    </r>
    <r>
      <rPr>
        <b/>
        <sz val="10"/>
        <color indexed="9"/>
        <rFont val="Times New Roman"/>
        <family val="1"/>
      </rPr>
      <t>,CMB</t>
    </r>
    <r>
      <rPr>
        <b/>
        <sz val="10"/>
        <color indexed="9"/>
        <rFont val="楷体_GB2312"/>
        <charset val="134"/>
      </rPr>
      <t>点</t>
    </r>
    <r>
      <rPr>
        <b/>
        <sz val="10"/>
        <color indexed="9"/>
        <rFont val="Times New Roman"/>
        <family val="1"/>
      </rPr>
      <t>RMB4.70/KG</t>
    </r>
    <r>
      <rPr>
        <b/>
        <sz val="10"/>
        <color indexed="9"/>
        <rFont val="楷体_GB2312"/>
        <charset val="134"/>
      </rPr>
      <t>和安全附加费</t>
    </r>
    <r>
      <rPr>
        <b/>
        <sz val="10"/>
        <color indexed="9"/>
        <rFont val="Times New Roman"/>
        <family val="1"/>
      </rPr>
      <t>RMB1.20/KG, MIN</t>
    </r>
    <r>
      <rPr>
        <b/>
        <sz val="10"/>
        <color indexed="9"/>
        <rFont val="楷体_GB2312"/>
        <charset val="134"/>
      </rPr>
      <t>为</t>
    </r>
    <r>
      <rPr>
        <b/>
        <sz val="10"/>
        <color indexed="9"/>
        <rFont val="Times New Roman"/>
        <family val="1"/>
      </rPr>
      <t>RMB50.00</t>
    </r>
    <r>
      <rPr>
        <b/>
        <sz val="10"/>
        <color indexed="9"/>
        <rFont val="楷体_GB2312"/>
        <charset val="134"/>
      </rPr>
      <t>）</t>
    </r>
    <phoneticPr fontId="78" type="noConversion"/>
  </si>
  <si>
    <r>
      <t xml:space="preserve">6. </t>
    </r>
    <r>
      <rPr>
        <b/>
        <sz val="10"/>
        <color indexed="9"/>
        <rFont val="楷体_GB2312"/>
        <charset val="134"/>
      </rPr>
      <t>香港航空</t>
    </r>
    <phoneticPr fontId="78" type="noConversion"/>
  </si>
  <si>
    <r>
      <t xml:space="preserve">RH830/234567ETD0550  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>HX351/134567</t>
    </r>
    <phoneticPr fontId="78" type="noConversion"/>
  </si>
  <si>
    <r>
      <t>RH830 1:300</t>
    </r>
    <r>
      <rPr>
        <b/>
        <sz val="10"/>
        <rFont val="宋体"/>
        <family val="3"/>
        <charset val="134"/>
      </rPr>
      <t>重货价</t>
    </r>
    <phoneticPr fontId="78" type="noConversion"/>
  </si>
  <si>
    <r>
      <t>RH830 1:500</t>
    </r>
    <r>
      <rPr>
        <b/>
        <sz val="10"/>
        <rFont val="宋体"/>
        <family val="3"/>
        <charset val="134"/>
      </rPr>
      <t>重货价</t>
    </r>
    <phoneticPr fontId="78" type="noConversion"/>
  </si>
  <si>
    <t xml:space="preserve">MU737/dairy </t>
    <phoneticPr fontId="78" type="noConversion"/>
  </si>
  <si>
    <t>散货价</t>
    <phoneticPr fontId="78" type="noConversion"/>
  </si>
  <si>
    <t>MU779/daily</t>
    <phoneticPr fontId="78" type="noConversion"/>
  </si>
  <si>
    <t>MU715/2.4.6 ETD21:00</t>
    <phoneticPr fontId="78" type="noConversion"/>
  </si>
  <si>
    <r>
      <t xml:space="preserve"> CZ6043(21:00)/2.6 CAN-NBO </t>
    </r>
    <r>
      <rPr>
        <b/>
        <sz val="10"/>
        <rFont val="宋体"/>
        <family val="3"/>
        <charset val="134"/>
      </rPr>
      <t>散货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托盘</t>
    </r>
    <r>
      <rPr>
        <b/>
        <sz val="10"/>
        <rFont val="Times New Roman"/>
        <family val="1"/>
      </rPr>
      <t xml:space="preserve"> </t>
    </r>
    <phoneticPr fontId="78" type="noConversion"/>
  </si>
  <si>
    <r>
      <t>CZ3095/daily</t>
    </r>
    <r>
      <rPr>
        <b/>
        <sz val="10"/>
        <rFont val="宋体"/>
        <family val="3"/>
        <charset val="134"/>
      </rPr>
      <t>托盘价</t>
    </r>
  </si>
  <si>
    <r>
      <t>FM885/daily(09:00</t>
    </r>
    <r>
      <rPr>
        <b/>
        <sz val="10"/>
        <rFont val="宋体"/>
        <family val="3"/>
        <charset val="134"/>
      </rPr>
      <t>）</t>
    </r>
    <r>
      <rPr>
        <b/>
        <sz val="10"/>
        <rFont val="Times New Roman"/>
        <family val="1"/>
      </rPr>
      <t>FM861/daily(19:15)</t>
    </r>
    <r>
      <rPr>
        <b/>
        <sz val="10"/>
        <rFont val="宋体"/>
        <family val="3"/>
        <charset val="134"/>
      </rPr>
      <t>不接锂电池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卡托</t>
    </r>
    <r>
      <rPr>
        <b/>
        <sz val="10"/>
        <rFont val="Times New Roman"/>
        <family val="1"/>
      </rPr>
      <t>PEN KUL+2.5/KG</t>
    </r>
    <phoneticPr fontId="78" type="noConversion"/>
  </si>
  <si>
    <r>
      <t xml:space="preserve">CZ6077/daily (0845)   </t>
    </r>
    <r>
      <rPr>
        <b/>
        <sz val="10"/>
        <rFont val="宋体"/>
        <family val="3"/>
        <charset val="134"/>
      </rPr>
      <t>单件重量小于</t>
    </r>
    <r>
      <rPr>
        <b/>
        <sz val="10"/>
        <rFont val="Times New Roman"/>
        <family val="1"/>
      </rPr>
      <t>40KG</t>
    </r>
    <phoneticPr fontId="78" type="noConversion"/>
  </si>
  <si>
    <r>
      <t>CZ6077 1:300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</si>
  <si>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CZ</t>
    </r>
    <r>
      <rPr>
        <b/>
        <sz val="10"/>
        <color theme="1"/>
        <rFont val="宋体"/>
        <family val="3"/>
        <charset val="134"/>
      </rPr>
      <t>头程</t>
    </r>
    <r>
      <rPr>
        <b/>
        <sz val="10"/>
        <color theme="1"/>
        <rFont val="Times New Roman"/>
        <family val="1"/>
      </rPr>
      <t xml:space="preserve">daily; </t>
    </r>
    <r>
      <rPr>
        <b/>
        <sz val="10"/>
        <color theme="1"/>
        <rFont val="宋体"/>
        <family val="3"/>
        <charset val="134"/>
      </rPr>
      <t>二程</t>
    </r>
    <r>
      <rPr>
        <b/>
        <sz val="10"/>
        <color theme="1"/>
        <rFont val="Times New Roman"/>
        <family val="1"/>
      </rPr>
      <t>CZ381/1.3.5.7</t>
    </r>
    <phoneticPr fontId="78" type="noConversion"/>
  </si>
  <si>
    <r>
      <t>CZ</t>
    </r>
    <r>
      <rPr>
        <b/>
        <sz val="10"/>
        <color theme="1"/>
        <rFont val="宋体"/>
        <family val="3"/>
        <charset val="134"/>
      </rPr>
      <t>头程</t>
    </r>
    <r>
      <rPr>
        <b/>
        <sz val="10"/>
        <color theme="1"/>
        <rFont val="Times New Roman"/>
        <family val="1"/>
      </rPr>
      <t xml:space="preserve">daily; </t>
    </r>
    <r>
      <rPr>
        <b/>
        <sz val="10"/>
        <color theme="1"/>
        <rFont val="宋体"/>
        <family val="3"/>
        <charset val="134"/>
      </rPr>
      <t>二程</t>
    </r>
    <r>
      <rPr>
        <b/>
        <sz val="10"/>
        <color theme="1"/>
        <rFont val="Times New Roman"/>
        <family val="1"/>
      </rPr>
      <t>: CZ305/dailyCZ335/2.4.6</t>
    </r>
    <phoneticPr fontId="78" type="noConversion"/>
  </si>
  <si>
    <t>航线员</t>
  </si>
  <si>
    <r>
      <t>1:250</t>
    </r>
    <r>
      <rPr>
        <b/>
        <sz val="10"/>
        <rFont val="宋体"/>
        <family val="3"/>
        <charset val="134"/>
      </rPr>
      <t>重货</t>
    </r>
    <phoneticPr fontId="78" type="noConversion"/>
  </si>
  <si>
    <r>
      <rPr>
        <b/>
        <sz val="10"/>
        <rFont val="宋体"/>
        <family val="3"/>
        <charset val="134"/>
      </rPr>
      <t>头程</t>
    </r>
    <r>
      <rPr>
        <b/>
        <sz val="10"/>
        <rFont val="Times New Roman"/>
        <family val="1"/>
      </rPr>
      <t xml:space="preserve">/daily, 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>CZ679/246</t>
    </r>
    <phoneticPr fontId="78" type="noConversion"/>
  </si>
  <si>
    <r>
      <rPr>
        <b/>
        <sz val="10"/>
        <color theme="1"/>
        <rFont val="宋体"/>
        <family val="3"/>
        <charset val="134"/>
      </rPr>
      <t>头程</t>
    </r>
    <r>
      <rPr>
        <b/>
        <sz val="10"/>
        <color theme="1"/>
        <rFont val="Times New Roman"/>
        <family val="1"/>
      </rPr>
      <t xml:space="preserve">/daily, </t>
    </r>
    <r>
      <rPr>
        <b/>
        <sz val="10"/>
        <color theme="1"/>
        <rFont val="宋体"/>
        <family val="3"/>
        <charset val="134"/>
      </rPr>
      <t>二程</t>
    </r>
    <r>
      <rPr>
        <b/>
        <sz val="10"/>
        <color theme="1"/>
        <rFont val="Times New Roman"/>
        <family val="1"/>
      </rPr>
      <t>CZ341/daily</t>
    </r>
    <phoneticPr fontId="78" type="noConversion"/>
  </si>
  <si>
    <r>
      <rPr>
        <b/>
        <sz val="10"/>
        <color theme="1"/>
        <rFont val="宋体"/>
        <family val="3"/>
        <charset val="134"/>
      </rPr>
      <t>头程</t>
    </r>
    <r>
      <rPr>
        <b/>
        <sz val="10"/>
        <color theme="1"/>
        <rFont val="Times New Roman"/>
        <family val="1"/>
      </rPr>
      <t xml:space="preserve">/daily, </t>
    </r>
    <r>
      <rPr>
        <b/>
        <sz val="10"/>
        <color theme="1"/>
        <rFont val="宋体"/>
        <family val="3"/>
        <charset val="134"/>
      </rPr>
      <t>二程</t>
    </r>
    <r>
      <rPr>
        <b/>
        <sz val="10"/>
        <color theme="1"/>
        <rFont val="Times New Roman"/>
        <family val="1"/>
      </rPr>
      <t>CZ6027/1357</t>
    </r>
    <phoneticPr fontId="78" type="noConversion"/>
  </si>
  <si>
    <t>GMP</t>
    <phoneticPr fontId="78" type="noConversion"/>
  </si>
  <si>
    <r>
      <t>1:250</t>
    </r>
    <r>
      <rPr>
        <b/>
        <sz val="10"/>
        <rFont val="宋体"/>
        <family val="3"/>
        <charset val="134"/>
      </rPr>
      <t>重货</t>
    </r>
    <phoneticPr fontId="78" type="noConversion"/>
  </si>
  <si>
    <r>
      <rPr>
        <b/>
        <sz val="10"/>
        <color theme="1"/>
        <rFont val="宋体"/>
        <family val="3"/>
        <charset val="134"/>
      </rPr>
      <t>头程</t>
    </r>
    <r>
      <rPr>
        <b/>
        <sz val="10"/>
        <color theme="1"/>
        <rFont val="Times New Roman"/>
        <family val="1"/>
      </rPr>
      <t xml:space="preserve">/daily, </t>
    </r>
    <r>
      <rPr>
        <b/>
        <sz val="10"/>
        <color theme="1"/>
        <rFont val="宋体"/>
        <family val="3"/>
        <charset val="134"/>
      </rPr>
      <t>二程</t>
    </r>
    <r>
      <rPr>
        <b/>
        <sz val="10"/>
        <color theme="1"/>
        <rFont val="Times New Roman"/>
        <family val="1"/>
      </rPr>
      <t xml:space="preserve">CZ5067/135 </t>
    </r>
    <r>
      <rPr>
        <b/>
        <sz val="10"/>
        <color theme="1"/>
        <rFont val="宋体"/>
        <family val="3"/>
        <charset val="134"/>
      </rPr>
      <t>只接散货</t>
    </r>
    <phoneticPr fontId="78" type="noConversion"/>
  </si>
  <si>
    <r>
      <rPr>
        <b/>
        <sz val="10"/>
        <color theme="1"/>
        <rFont val="宋体"/>
        <family val="3"/>
        <charset val="134"/>
      </rPr>
      <t>头程</t>
    </r>
    <r>
      <rPr>
        <b/>
        <sz val="10"/>
        <color theme="1"/>
        <rFont val="Times New Roman"/>
        <family val="1"/>
      </rPr>
      <t xml:space="preserve">/daily, </t>
    </r>
    <r>
      <rPr>
        <b/>
        <sz val="10"/>
        <color theme="1"/>
        <rFont val="宋体"/>
        <family val="3"/>
        <charset val="134"/>
      </rPr>
      <t>二程</t>
    </r>
    <r>
      <rPr>
        <b/>
        <sz val="10"/>
        <color theme="1"/>
        <rFont val="Times New Roman"/>
        <family val="1"/>
      </rPr>
      <t>CZ5097/246</t>
    </r>
    <r>
      <rPr>
        <b/>
        <sz val="10"/>
        <color theme="1"/>
        <rFont val="宋体"/>
        <family val="3"/>
        <charset val="134"/>
      </rPr>
      <t>只接散货</t>
    </r>
    <phoneticPr fontId="78" type="noConversion"/>
  </si>
  <si>
    <r>
      <rPr>
        <b/>
        <sz val="10"/>
        <color theme="1"/>
        <rFont val="宋体"/>
        <family val="3"/>
        <charset val="134"/>
      </rPr>
      <t>头程</t>
    </r>
    <r>
      <rPr>
        <b/>
        <sz val="10"/>
        <color theme="1"/>
        <rFont val="Times New Roman"/>
        <family val="1"/>
      </rPr>
      <t xml:space="preserve">/daily, </t>
    </r>
    <r>
      <rPr>
        <b/>
        <sz val="10"/>
        <color theme="1"/>
        <rFont val="宋体"/>
        <family val="3"/>
        <charset val="134"/>
      </rPr>
      <t>二程</t>
    </r>
    <r>
      <rPr>
        <b/>
        <sz val="10"/>
        <color theme="1"/>
        <rFont val="Times New Roman"/>
        <family val="1"/>
      </rPr>
      <t>CZ345/3567</t>
    </r>
    <phoneticPr fontId="78" type="noConversion"/>
  </si>
  <si>
    <r>
      <rPr>
        <b/>
        <sz val="10"/>
        <color theme="1"/>
        <rFont val="宋体"/>
        <family val="3"/>
        <charset val="134"/>
      </rPr>
      <t>头程</t>
    </r>
    <r>
      <rPr>
        <b/>
        <sz val="10"/>
        <color theme="1"/>
        <rFont val="Times New Roman"/>
        <family val="1"/>
      </rPr>
      <t xml:space="preserve">/daily, </t>
    </r>
    <r>
      <rPr>
        <b/>
        <sz val="10"/>
        <color theme="1"/>
        <rFont val="宋体"/>
        <family val="3"/>
        <charset val="134"/>
      </rPr>
      <t>二程</t>
    </r>
    <r>
      <rPr>
        <b/>
        <sz val="10"/>
        <color theme="1"/>
        <rFont val="Times New Roman"/>
        <family val="1"/>
      </rPr>
      <t>CZ671/daily</t>
    </r>
    <phoneticPr fontId="78" type="noConversion"/>
  </si>
  <si>
    <r>
      <rPr>
        <b/>
        <sz val="10"/>
        <color theme="1"/>
        <rFont val="宋体"/>
        <family val="3"/>
        <charset val="134"/>
      </rPr>
      <t>头程</t>
    </r>
    <r>
      <rPr>
        <b/>
        <sz val="10"/>
        <color theme="1"/>
        <rFont val="Times New Roman"/>
        <family val="1"/>
      </rPr>
      <t xml:space="preserve">/daily, </t>
    </r>
    <r>
      <rPr>
        <b/>
        <sz val="10"/>
        <color theme="1"/>
        <rFont val="宋体"/>
        <family val="3"/>
        <charset val="134"/>
      </rPr>
      <t>二程</t>
    </r>
    <r>
      <rPr>
        <b/>
        <sz val="10"/>
        <color theme="1"/>
        <rFont val="Times New Roman"/>
        <family val="1"/>
      </rPr>
      <t>CZ317/daily</t>
    </r>
    <r>
      <rPr>
        <sz val="11"/>
        <color theme="1"/>
        <rFont val="宋体"/>
        <family val="2"/>
        <charset val="134"/>
        <scheme val="minor"/>
      </rPr>
      <t/>
    </r>
    <phoneticPr fontId="78" type="noConversion"/>
  </si>
  <si>
    <t>新疆及乌鲁木齐中转的详见“强烈推荐”SHEET</t>
    <phoneticPr fontId="78" type="noConversion"/>
  </si>
  <si>
    <t>0.1/KG/天，MIN10/元（本地免3天/外地免5天//10天以上翻倍）</t>
    <phoneticPr fontId="78" type="noConversion"/>
  </si>
  <si>
    <t>SHANGHAI ZHONGTAI INTERNATIONAL FREIGHT FORWARDING CO.,LTD.
F8/F,G,H,JINGHONG TOWER,NO.508 YISHAN RD.,
XUHUI DISTRICT,SHANGHAI CHINA  200235 
ATTN:MS.ROSE 
Tel:+862168354211 Fax:+862168354200
USCI:9131023063152883XM</t>
    <phoneticPr fontId="78" type="noConversion"/>
  </si>
  <si>
    <r>
      <t>1:200</t>
    </r>
    <r>
      <rPr>
        <b/>
        <sz val="10"/>
        <color theme="1"/>
        <rFont val="宋体"/>
        <family val="3"/>
        <charset val="134"/>
      </rPr>
      <t>重货价（散货）</t>
    </r>
    <phoneticPr fontId="78" type="noConversion"/>
  </si>
  <si>
    <r>
      <t xml:space="preserve"> 1:300</t>
    </r>
    <r>
      <rPr>
        <b/>
        <sz val="10"/>
        <color theme="1"/>
        <rFont val="宋体"/>
        <family val="3"/>
        <charset val="134"/>
      </rPr>
      <t>重货价</t>
    </r>
    <r>
      <rPr>
        <b/>
        <sz val="10"/>
        <color theme="1"/>
        <rFont val="Times New Roman"/>
        <family val="1"/>
      </rPr>
      <t xml:space="preserve"> </t>
    </r>
    <phoneticPr fontId="78" type="noConversion"/>
  </si>
  <si>
    <r>
      <t>1:500</t>
    </r>
    <r>
      <rPr>
        <b/>
        <sz val="10"/>
        <color theme="1"/>
        <rFont val="宋体"/>
        <family val="3"/>
        <charset val="134"/>
      </rPr>
      <t>重货价</t>
    </r>
    <phoneticPr fontId="78" type="noConversion"/>
  </si>
  <si>
    <r>
      <t xml:space="preserve">7. </t>
    </r>
    <r>
      <rPr>
        <b/>
        <sz val="10"/>
        <color indexed="9"/>
        <rFont val="楷体_GB2312"/>
        <charset val="134"/>
      </rPr>
      <t>印尼航空</t>
    </r>
    <r>
      <rPr>
        <b/>
        <sz val="10"/>
        <color indexed="9"/>
        <rFont val="Times New Roman"/>
        <family val="1"/>
      </rPr>
      <t>(</t>
    </r>
    <r>
      <rPr>
        <b/>
        <sz val="10"/>
        <color indexed="9"/>
        <rFont val="楷体_GB2312"/>
        <charset val="134"/>
      </rPr>
      <t>自</t>
    </r>
    <r>
      <rPr>
        <b/>
        <sz val="10"/>
        <color indexed="9"/>
        <rFont val="Times New Roman"/>
        <family val="1"/>
      </rPr>
      <t>2013</t>
    </r>
    <r>
      <rPr>
        <b/>
        <sz val="10"/>
        <color indexed="9"/>
        <rFont val="楷体_GB2312"/>
        <charset val="134"/>
      </rPr>
      <t>年</t>
    </r>
    <r>
      <rPr>
        <b/>
        <sz val="10"/>
        <color indexed="9"/>
        <rFont val="Times New Roman"/>
        <family val="1"/>
      </rPr>
      <t>06</t>
    </r>
    <r>
      <rPr>
        <b/>
        <sz val="10"/>
        <color indexed="9"/>
        <rFont val="楷体_GB2312"/>
        <charset val="134"/>
      </rPr>
      <t>月</t>
    </r>
    <r>
      <rPr>
        <b/>
        <sz val="10"/>
        <color indexed="9"/>
        <rFont val="Times New Roman"/>
        <family val="1"/>
      </rPr>
      <t>24</t>
    </r>
    <r>
      <rPr>
        <b/>
        <sz val="10"/>
        <color indexed="9"/>
        <rFont val="楷体_GB2312"/>
        <charset val="134"/>
      </rPr>
      <t>日起实行，已含燃油附加费中东澳洲</t>
    </r>
    <r>
      <rPr>
        <b/>
        <sz val="10"/>
        <color indexed="9"/>
        <rFont val="Times New Roman"/>
        <family val="1"/>
      </rPr>
      <t>RMB1.50/KG</t>
    </r>
    <r>
      <rPr>
        <b/>
        <sz val="10"/>
        <color indexed="9"/>
        <rFont val="楷体_GB2312"/>
        <charset val="134"/>
      </rPr>
      <t>和安全附加费</t>
    </r>
    <r>
      <rPr>
        <b/>
        <sz val="10"/>
        <color indexed="9"/>
        <rFont val="Times New Roman"/>
        <family val="1"/>
      </rPr>
      <t>RMB1.00/KG, MIN</t>
    </r>
    <r>
      <rPr>
        <b/>
        <sz val="10"/>
        <color indexed="9"/>
        <rFont val="楷体_GB2312"/>
        <charset val="134"/>
      </rPr>
      <t>安全附加费为</t>
    </r>
    <r>
      <rPr>
        <b/>
        <sz val="10"/>
        <color indexed="9"/>
        <rFont val="Times New Roman"/>
        <family val="1"/>
      </rPr>
      <t>RMB50.00</t>
    </r>
    <r>
      <rPr>
        <b/>
        <sz val="10"/>
        <color indexed="9"/>
        <rFont val="楷体_GB2312"/>
        <charset val="134"/>
      </rPr>
      <t>）</t>
    </r>
    <phoneticPr fontId="78" type="noConversion"/>
  </si>
  <si>
    <r>
      <t>8</t>
    </r>
    <r>
      <rPr>
        <b/>
        <sz val="10"/>
        <color indexed="9"/>
        <rFont val="楷体_GB2312"/>
        <charset val="134"/>
      </rPr>
      <t>、菲律宾航空（自</t>
    </r>
    <r>
      <rPr>
        <b/>
        <sz val="10"/>
        <color indexed="9"/>
        <rFont val="Times New Roman"/>
        <family val="1"/>
      </rPr>
      <t>2013</t>
    </r>
    <r>
      <rPr>
        <b/>
        <sz val="10"/>
        <color indexed="9"/>
        <rFont val="楷体_GB2312"/>
        <charset val="134"/>
      </rPr>
      <t>年</t>
    </r>
    <r>
      <rPr>
        <b/>
        <sz val="10"/>
        <color indexed="9"/>
        <rFont val="Times New Roman"/>
        <family val="1"/>
      </rPr>
      <t>10</t>
    </r>
    <r>
      <rPr>
        <b/>
        <sz val="10"/>
        <color indexed="9"/>
        <rFont val="楷体_GB2312"/>
        <charset val="134"/>
      </rPr>
      <t>月</t>
    </r>
    <r>
      <rPr>
        <b/>
        <sz val="10"/>
        <color indexed="9"/>
        <rFont val="Times New Roman"/>
        <family val="1"/>
      </rPr>
      <t>15</t>
    </r>
    <r>
      <rPr>
        <b/>
        <sz val="10"/>
        <color indexed="9"/>
        <rFont val="楷体_GB2312"/>
        <charset val="134"/>
      </rPr>
      <t>日起，已含燃油附加费</t>
    </r>
    <r>
      <rPr>
        <b/>
        <sz val="10"/>
        <color indexed="9"/>
        <rFont val="Times New Roman"/>
        <family val="1"/>
      </rPr>
      <t>RMB5.00/KG</t>
    </r>
    <r>
      <rPr>
        <b/>
        <sz val="10"/>
        <color indexed="9"/>
        <rFont val="楷体_GB2312"/>
        <charset val="134"/>
      </rPr>
      <t>和安全附加费</t>
    </r>
    <r>
      <rPr>
        <b/>
        <sz val="10"/>
        <color indexed="9"/>
        <rFont val="Times New Roman"/>
        <family val="1"/>
      </rPr>
      <t>RMB1.00/KG</t>
    </r>
    <r>
      <rPr>
        <b/>
        <sz val="10"/>
        <color indexed="9"/>
        <rFont val="楷体_GB2312"/>
        <charset val="134"/>
      </rPr>
      <t>。）</t>
    </r>
    <phoneticPr fontId="78" type="noConversion"/>
  </si>
  <si>
    <r>
      <t>9</t>
    </r>
    <r>
      <rPr>
        <b/>
        <sz val="10"/>
        <color indexed="9"/>
        <rFont val="宋体"/>
        <family val="3"/>
        <charset val="134"/>
      </rPr>
      <t>、泰国航空</t>
    </r>
    <phoneticPr fontId="78" type="noConversion"/>
  </si>
  <si>
    <t>FRA 1:000</t>
  </si>
  <si>
    <t>FRA 1:167</t>
  </si>
  <si>
    <t>AMS 1:1000</t>
  </si>
  <si>
    <r>
      <rPr>
        <b/>
        <sz val="10"/>
        <rFont val="MingLiU_HKSCS-ExtB"/>
        <family val="1"/>
        <charset val="136"/>
      </rPr>
      <t>航班号：</t>
    </r>
    <r>
      <rPr>
        <b/>
        <sz val="10"/>
        <rFont val="Times New Roman"/>
        <family val="1"/>
      </rPr>
      <t>MU551/daily ETD:13:55 PVG-LHR</t>
    </r>
    <phoneticPr fontId="78" type="noConversion"/>
  </si>
  <si>
    <t>EUR 01</t>
    <phoneticPr fontId="78" type="noConversion"/>
  </si>
  <si>
    <t>EUR 02</t>
    <phoneticPr fontId="78" type="noConversion"/>
  </si>
  <si>
    <t>CGO-EUR03</t>
    <phoneticPr fontId="78" type="noConversion"/>
  </si>
  <si>
    <t>OSR</t>
  </si>
  <si>
    <r>
      <t>1.</t>
    </r>
    <r>
      <rPr>
        <sz val="10"/>
        <color theme="1"/>
        <rFont val="微软雅黑"/>
        <family val="2"/>
        <charset val="134"/>
      </rPr>
      <t>提前二个工作日操作</t>
    </r>
    <r>
      <rPr>
        <sz val="10"/>
        <color theme="1"/>
        <rFont val="Times New Roman"/>
        <family val="1"/>
      </rPr>
      <t xml:space="preserve"> .</t>
    </r>
    <phoneticPr fontId="78" type="noConversion"/>
  </si>
  <si>
    <r>
      <t>2.</t>
    </r>
    <r>
      <rPr>
        <sz val="10"/>
        <color theme="1"/>
        <rFont val="微软雅黑"/>
        <family val="2"/>
        <charset val="134"/>
      </rPr>
      <t>不收运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微软雅黑"/>
        <family val="2"/>
        <charset val="134"/>
      </rPr>
      <t>锂电池</t>
    </r>
    <r>
      <rPr>
        <sz val="10"/>
        <color theme="1"/>
        <rFont val="Times New Roman"/>
        <family val="1"/>
      </rPr>
      <t xml:space="preserve"> PI965</t>
    </r>
    <r>
      <rPr>
        <sz val="10"/>
        <color theme="1"/>
        <rFont val="微软雅黑"/>
        <family val="2"/>
        <charset val="134"/>
      </rPr>
      <t>，</t>
    </r>
    <r>
      <rPr>
        <sz val="10"/>
        <color theme="1"/>
        <rFont val="Times New Roman"/>
        <family val="1"/>
      </rPr>
      <t>PI968.</t>
    </r>
    <phoneticPr fontId="159" type="noConversion"/>
  </si>
  <si>
    <r>
      <t>3.TK</t>
    </r>
    <r>
      <rPr>
        <sz val="10"/>
        <color theme="1"/>
        <rFont val="微软雅黑"/>
        <family val="2"/>
        <charset val="134"/>
      </rPr>
      <t>运单制单需要提供详细收发货人地址，电话，传真，邮编，品名需提供</t>
    </r>
    <r>
      <rPr>
        <sz val="10"/>
        <color theme="1"/>
        <rFont val="Times New Roman"/>
        <family val="1"/>
      </rPr>
      <t>HS</t>
    </r>
    <r>
      <rPr>
        <sz val="10"/>
        <color theme="1"/>
        <rFont val="微软雅黑"/>
        <family val="2"/>
        <charset val="134"/>
      </rPr>
      <t>编码，目的港为土耳其境内点，还需要提供税号，否则现场结单会出现问题</t>
    </r>
  </si>
  <si>
    <r>
      <t>4.TK</t>
    </r>
    <r>
      <rPr>
        <sz val="10"/>
        <color theme="1"/>
        <rFont val="宋体"/>
        <family val="3"/>
        <charset val="134"/>
      </rPr>
      <t>运单上目的港代码要求打机场代码不能打城市代码，具体涉及目的港代码如下：</t>
    </r>
  </si>
  <si>
    <t>RMO</t>
  </si>
  <si>
    <t>+100</t>
    <phoneticPr fontId="78" type="noConversion"/>
  </si>
  <si>
    <t>+300</t>
    <phoneticPr fontId="78" type="noConversion"/>
  </si>
  <si>
    <t>+500</t>
    <phoneticPr fontId="78" type="noConversion"/>
  </si>
  <si>
    <t>+100</t>
    <phoneticPr fontId="78" type="noConversion"/>
  </si>
  <si>
    <t>+300</t>
    <phoneticPr fontId="78" type="noConversion"/>
  </si>
  <si>
    <t>+500</t>
    <phoneticPr fontId="78" type="noConversion"/>
  </si>
  <si>
    <t>SFO LAS PHX TUS SAN</t>
    <phoneticPr fontId="78" type="noConversion"/>
  </si>
  <si>
    <t>DFW SLC ELP PDX IAH</t>
    <phoneticPr fontId="78" type="noConversion"/>
  </si>
  <si>
    <t>RNO AUS SEA DEN ABQ</t>
    <phoneticPr fontId="78" type="noConversion"/>
  </si>
  <si>
    <t>BOI YVR</t>
    <phoneticPr fontId="78" type="noConversion"/>
  </si>
  <si>
    <t>MEX GDL</t>
    <phoneticPr fontId="78" type="noConversion"/>
  </si>
  <si>
    <t>BZE  GUA  MTY PTY SJO</t>
    <phoneticPr fontId="78" type="noConversion"/>
  </si>
  <si>
    <t xml:space="preserve">BOG CCS  EZE GIG GRU GYE LIM MAO UIO </t>
    <phoneticPr fontId="78" type="noConversion"/>
  </si>
  <si>
    <t>SCL</t>
    <phoneticPr fontId="78" type="noConversion"/>
  </si>
  <si>
    <r>
      <t>LAX BY TRUCK</t>
    </r>
    <r>
      <rPr>
        <b/>
        <sz val="9"/>
        <color indexed="9"/>
        <rFont val="华文细黑"/>
        <family val="3"/>
        <charset val="134"/>
      </rPr>
      <t>（</t>
    </r>
    <r>
      <rPr>
        <b/>
        <sz val="9"/>
        <color indexed="9"/>
        <rFont val="Times New Roman"/>
        <family val="1"/>
      </rPr>
      <t>Off-Line)</t>
    </r>
    <phoneticPr fontId="78" type="noConversion"/>
  </si>
  <si>
    <r>
      <t>ORD BY TRUCK</t>
    </r>
    <r>
      <rPr>
        <b/>
        <sz val="9"/>
        <color indexed="9"/>
        <rFont val="华文细黑"/>
        <family val="3"/>
        <charset val="134"/>
      </rPr>
      <t>（</t>
    </r>
    <r>
      <rPr>
        <b/>
        <sz val="9"/>
        <color indexed="9"/>
        <rFont val="Times New Roman"/>
        <family val="1"/>
      </rPr>
      <t>Off-Line)</t>
    </r>
  </si>
  <si>
    <t>ATL BNA CLE CMH CVG DAY DEN DFW DSM DTW IND MCI MEM OMA SDF STL PIT MSP GRR MKE</t>
    <phoneticPr fontId="78" type="noConversion"/>
  </si>
  <si>
    <t>IAD IAH LAX MCO PHL TPA TUL TYS YYZ BDL JAX JFK LIT ORF BUF RIC MOB EWR</t>
    <phoneticPr fontId="78" type="noConversion"/>
  </si>
  <si>
    <t>AUS BHM BWI  CLT GSP HSV MIA MSY OCK</t>
    <phoneticPr fontId="78" type="noConversion"/>
  </si>
  <si>
    <t xml:space="preserve"> RDU SFO SLC YUL BOS PHX SYR</t>
    <phoneticPr fontId="78" type="noConversion"/>
  </si>
  <si>
    <t>ELP ROC SEA</t>
    <phoneticPr fontId="78" type="noConversion"/>
  </si>
  <si>
    <t>YUL/DTW/JFK/IAD</t>
    <phoneticPr fontId="78" type="noConversion"/>
  </si>
  <si>
    <r>
      <rPr>
        <b/>
        <sz val="10"/>
        <color indexed="9"/>
        <rFont val="宋体"/>
        <family val="3"/>
        <charset val="134"/>
      </rPr>
      <t>航班：</t>
    </r>
    <r>
      <rPr>
        <b/>
        <sz val="10"/>
        <color indexed="9"/>
        <rFont val="Times New Roman"/>
        <family val="1"/>
      </rPr>
      <t xml:space="preserve">PO998/1234 PVG-LAX  PO998/1234 PVG-CVG </t>
    </r>
    <phoneticPr fontId="78" type="noConversion"/>
  </si>
  <si>
    <t>/</t>
    <phoneticPr fontId="78" type="noConversion"/>
  </si>
  <si>
    <t>/</t>
    <phoneticPr fontId="78" type="noConversion"/>
  </si>
  <si>
    <t>/</t>
    <phoneticPr fontId="78" type="noConversion"/>
  </si>
  <si>
    <t>/</t>
    <phoneticPr fontId="78" type="noConversion"/>
  </si>
  <si>
    <t>Gateways</t>
  </si>
  <si>
    <t>Per Kilo(&gt;100KGS)</t>
  </si>
  <si>
    <t>ABQ</t>
  </si>
  <si>
    <t>LFT</t>
  </si>
  <si>
    <t>PDX</t>
  </si>
  <si>
    <t>PHX</t>
  </si>
  <si>
    <t>SMF</t>
  </si>
  <si>
    <t>TUS</t>
  </si>
  <si>
    <t>ABE</t>
  </si>
  <si>
    <t>BLD</t>
  </si>
  <si>
    <t>BRL</t>
  </si>
  <si>
    <t>BTR</t>
  </si>
  <si>
    <t>CRP</t>
  </si>
  <si>
    <t>HSV</t>
  </si>
  <si>
    <t>LIT</t>
  </si>
  <si>
    <t>MGM</t>
  </si>
  <si>
    <t>MLI</t>
  </si>
  <si>
    <t>OKC</t>
  </si>
  <si>
    <t>PHL</t>
  </si>
  <si>
    <t>PIT</t>
  </si>
  <si>
    <t>PNS</t>
  </si>
  <si>
    <t>RIC</t>
  </si>
  <si>
    <t>ROC</t>
  </si>
  <si>
    <t>SDF</t>
  </si>
  <si>
    <t>SHV</t>
  </si>
  <si>
    <t>SWF</t>
  </si>
  <si>
    <t>SYR</t>
  </si>
  <si>
    <t>TOL</t>
  </si>
  <si>
    <t>TPA</t>
  </si>
  <si>
    <t>TRI</t>
  </si>
  <si>
    <t>TUL</t>
  </si>
  <si>
    <t>AGT</t>
  </si>
  <si>
    <t>ANU</t>
  </si>
  <si>
    <t>AUA</t>
  </si>
  <si>
    <t>AXA</t>
  </si>
  <si>
    <t>BAQ</t>
  </si>
  <si>
    <t>BGI</t>
  </si>
  <si>
    <t>BLA</t>
  </si>
  <si>
    <t>BUE</t>
  </si>
  <si>
    <t>BZE</t>
  </si>
  <si>
    <t>CLO</t>
  </si>
  <si>
    <t>CUN</t>
  </si>
  <si>
    <t>DOM</t>
  </si>
  <si>
    <t>FDF</t>
  </si>
  <si>
    <t>GEO</t>
  </si>
  <si>
    <t>GND</t>
  </si>
  <si>
    <t>KIN</t>
  </si>
  <si>
    <t>LSP</t>
  </si>
  <si>
    <t>LTX</t>
  </si>
  <si>
    <t>MAR</t>
  </si>
  <si>
    <t>MID</t>
  </si>
  <si>
    <t>MNI</t>
  </si>
  <si>
    <t>NEV</t>
  </si>
  <si>
    <t>PBM</t>
  </si>
  <si>
    <t>PMV</t>
  </si>
  <si>
    <t>POS</t>
  </si>
  <si>
    <t>PUJ</t>
  </si>
  <si>
    <t>PTP</t>
  </si>
  <si>
    <t>SAL</t>
  </si>
  <si>
    <t>SAP</t>
  </si>
  <si>
    <t>SJU</t>
  </si>
  <si>
    <t>SKB</t>
  </si>
  <si>
    <t>SLU</t>
  </si>
  <si>
    <t>STI</t>
  </si>
  <si>
    <t>SVD</t>
  </si>
  <si>
    <t>SXM</t>
  </si>
  <si>
    <t>TGU</t>
  </si>
  <si>
    <t>UVF</t>
  </si>
  <si>
    <t>VLN</t>
  </si>
  <si>
    <t>100</t>
  </si>
  <si>
    <t>EVV</t>
  </si>
  <si>
    <t>BOI</t>
  </si>
  <si>
    <t>中转点</t>
  </si>
  <si>
    <r>
      <t>DEST</t>
    </r>
    <r>
      <rPr>
        <b/>
        <sz val="9"/>
        <color indexed="9"/>
        <rFont val="宋体"/>
        <family val="3"/>
        <charset val="134"/>
      </rPr>
      <t>（中转点）</t>
    </r>
  </si>
  <si>
    <r>
      <rPr>
        <b/>
        <sz val="10"/>
        <color indexed="9"/>
        <rFont val="楷体_GB2312"/>
        <charset val="134"/>
      </rPr>
      <t>六、南方航空</t>
    </r>
    <r>
      <rPr>
        <b/>
        <sz val="10"/>
        <color indexed="9"/>
        <rFont val="Times New Roman"/>
        <family val="1"/>
      </rPr>
      <t xml:space="preserve"> (</t>
    </r>
    <r>
      <rPr>
        <b/>
        <sz val="10"/>
        <color indexed="9"/>
        <rFont val="楷体_GB2312"/>
        <charset val="134"/>
      </rPr>
      <t>自</t>
    </r>
    <r>
      <rPr>
        <b/>
        <sz val="10"/>
        <color indexed="9"/>
        <rFont val="Times New Roman"/>
        <family val="1"/>
      </rPr>
      <t>2015</t>
    </r>
    <r>
      <rPr>
        <b/>
        <sz val="10"/>
        <color indexed="9"/>
        <rFont val="楷体_GB2312"/>
        <charset val="134"/>
      </rPr>
      <t>年</t>
    </r>
    <r>
      <rPr>
        <b/>
        <sz val="10"/>
        <color indexed="9"/>
        <rFont val="Times New Roman"/>
        <family val="1"/>
      </rPr>
      <t>04</t>
    </r>
    <r>
      <rPr>
        <b/>
        <sz val="10"/>
        <color indexed="9"/>
        <rFont val="楷体_GB2312"/>
        <charset val="134"/>
      </rPr>
      <t>月</t>
    </r>
    <r>
      <rPr>
        <b/>
        <sz val="10"/>
        <color indexed="9"/>
        <rFont val="Times New Roman"/>
        <family val="1"/>
      </rPr>
      <t>01</t>
    </r>
    <r>
      <rPr>
        <b/>
        <sz val="10"/>
        <color indexed="9"/>
        <rFont val="楷体_GB2312"/>
        <charset val="134"/>
      </rPr>
      <t>日含燃油附加费</t>
    </r>
    <r>
      <rPr>
        <b/>
        <sz val="10"/>
        <color indexed="9"/>
        <rFont val="Times New Roman"/>
        <family val="1"/>
      </rPr>
      <t>RMB15.00/KG</t>
    </r>
    <r>
      <rPr>
        <b/>
        <sz val="10"/>
        <color indexed="9"/>
        <rFont val="楷体_GB2312"/>
        <charset val="134"/>
      </rPr>
      <t>，战争附加费</t>
    </r>
    <r>
      <rPr>
        <b/>
        <sz val="10"/>
        <color indexed="9"/>
        <rFont val="Times New Roman"/>
        <family val="1"/>
      </rPr>
      <t>RMB1.20/KG</t>
    </r>
    <r>
      <rPr>
        <b/>
        <sz val="10"/>
        <color indexed="9"/>
        <rFont val="楷体_GB2312"/>
        <charset val="134"/>
      </rPr>
      <t>。</t>
    </r>
    <r>
      <rPr>
        <b/>
        <sz val="10"/>
        <color indexed="9"/>
        <rFont val="Times New Roman"/>
        <family val="1"/>
      </rPr>
      <t>)</t>
    </r>
    <phoneticPr fontId="78" type="noConversion"/>
  </si>
  <si>
    <t xml:space="preserve">ORD </t>
    <phoneticPr fontId="78" type="noConversion"/>
  </si>
  <si>
    <r>
      <t>1</t>
    </r>
    <r>
      <rPr>
        <b/>
        <sz val="10"/>
        <color theme="1"/>
        <rFont val="宋体"/>
        <family val="3"/>
        <charset val="134"/>
      </rPr>
      <t>：</t>
    </r>
    <r>
      <rPr>
        <b/>
        <sz val="10"/>
        <color theme="1"/>
        <rFont val="Times New Roman"/>
        <family val="1"/>
      </rPr>
      <t>200</t>
    </r>
    <r>
      <rPr>
        <b/>
        <sz val="10"/>
        <color theme="1"/>
        <rFont val="宋体"/>
        <family val="3"/>
        <charset val="134"/>
      </rPr>
      <t>（散货）</t>
    </r>
    <phoneticPr fontId="78" type="noConversion"/>
  </si>
  <si>
    <r>
      <t>1</t>
    </r>
    <r>
      <rPr>
        <b/>
        <sz val="10"/>
        <color theme="1"/>
        <rFont val="宋体"/>
        <family val="3"/>
        <charset val="134"/>
      </rPr>
      <t>：</t>
    </r>
    <r>
      <rPr>
        <b/>
        <sz val="10"/>
        <color theme="1"/>
        <rFont val="Times New Roman"/>
        <family val="1"/>
      </rPr>
      <t>200</t>
    </r>
    <r>
      <rPr>
        <b/>
        <sz val="10"/>
        <color theme="1"/>
        <rFont val="宋体"/>
        <family val="3"/>
        <charset val="134"/>
      </rPr>
      <t>（托盘）</t>
    </r>
    <phoneticPr fontId="78" type="noConversion"/>
  </si>
  <si>
    <t>1:300</t>
    <phoneticPr fontId="78" type="noConversion"/>
  </si>
  <si>
    <t>1:500</t>
    <phoneticPr fontId="78" type="noConversion"/>
  </si>
  <si>
    <r>
      <t>USA BY TRUCK</t>
    </r>
    <r>
      <rPr>
        <b/>
        <sz val="10"/>
        <color indexed="9"/>
        <rFont val="华文细黑"/>
        <family val="3"/>
        <charset val="134"/>
      </rPr>
      <t>（</t>
    </r>
    <r>
      <rPr>
        <b/>
        <sz val="10"/>
        <color indexed="9"/>
        <rFont val="Times New Roman"/>
        <family val="1"/>
      </rPr>
      <t>Off-Line)</t>
    </r>
  </si>
  <si>
    <t>DSM  CLE  CMH CVG  DTW  MSP  OMA  MKE  MLI  FWA   IND</t>
    <phoneticPr fontId="78" type="noConversion"/>
  </si>
  <si>
    <r>
      <rPr>
        <b/>
        <sz val="10"/>
        <color theme="1"/>
        <rFont val="宋体"/>
        <family val="3"/>
        <charset val="134"/>
      </rPr>
      <t>单询</t>
    </r>
    <phoneticPr fontId="78" type="noConversion"/>
  </si>
  <si>
    <t>PIT  BNA  ATL  DFW  DAY  TOL  SDF  MCI  STL  GRR  MEM  EVV</t>
    <phoneticPr fontId="78" type="noConversion"/>
  </si>
  <si>
    <t>ROC   GSO  DEN</t>
    <phoneticPr fontId="78" type="noConversion"/>
  </si>
  <si>
    <t xml:space="preserve">PHL   IAD   BWI   BUF   LIT   MOB  HSV   JAX   MIA   RIC  GSP
</t>
    <phoneticPr fontId="78" type="noConversion"/>
  </si>
  <si>
    <t>SYR   BHM   MCO  PNS  TPA  ORF  CAE  CHS  RDU  AUS  ELP  IAH  LRD  SAT  MSY  TUL  BOS   CLT  JFK</t>
    <phoneticPr fontId="78" type="noConversion"/>
  </si>
  <si>
    <t>TYS  LAX  SLC  BTR  OKC  EWR</t>
    <phoneticPr fontId="78" type="noConversion"/>
  </si>
  <si>
    <t xml:space="preserve">PDX  SEA  SAN  SFO  SMF  CRP  MFE  SHV  LAS  ABQ  PHX  TUS
</t>
    <phoneticPr fontId="78" type="noConversion"/>
  </si>
  <si>
    <t>BDL</t>
    <phoneticPr fontId="78" type="noConversion"/>
  </si>
  <si>
    <t xml:space="preserve">IAH ORD AUS ATL </t>
    <phoneticPr fontId="78" type="noConversion"/>
  </si>
  <si>
    <t>MIN:600.00</t>
    <phoneticPr fontId="78" type="noConversion"/>
  </si>
  <si>
    <t>SAT MIA OKC MEM TUL BNA DTW MSP MCI</t>
    <phoneticPr fontId="78" type="noConversion"/>
  </si>
  <si>
    <t>MIN:800.00</t>
    <phoneticPr fontId="78" type="noConversion"/>
  </si>
  <si>
    <t xml:space="preserve">MKE STL ABQ CMH MSY CLE BOI MFE IND </t>
    <phoneticPr fontId="78" type="noConversion"/>
  </si>
  <si>
    <t>DSM BHM HSV MOA CVG DAY SDF GSP BDL</t>
    <phoneticPr fontId="78" type="noConversion"/>
  </si>
  <si>
    <t>FLL PHL IAD CLT BWI RDU GSO BOS YYZ MCO</t>
    <phoneticPr fontId="78" type="noConversion"/>
  </si>
  <si>
    <t>MIN:1000.00</t>
    <phoneticPr fontId="78" type="noConversion"/>
  </si>
  <si>
    <t>LRD GRR FWA CRP EWR TYS MOB TPA JFK</t>
    <phoneticPr fontId="78" type="noConversion"/>
  </si>
  <si>
    <t>JAX BRO LIT CHS ICT YUL BTR YEG YYC</t>
    <phoneticPr fontId="78" type="noConversion"/>
  </si>
  <si>
    <t>MIN:1200.00</t>
    <phoneticPr fontId="78" type="noConversion"/>
  </si>
  <si>
    <t xml:space="preserve">CAE RIC PIT </t>
    <phoneticPr fontId="78" type="noConversion"/>
  </si>
  <si>
    <t>MIN:1400.00</t>
    <phoneticPr fontId="78" type="noConversion"/>
  </si>
  <si>
    <t>ORF</t>
    <phoneticPr fontId="78" type="noConversion"/>
  </si>
  <si>
    <t>MIN:1600.00</t>
    <phoneticPr fontId="78" type="noConversion"/>
  </si>
  <si>
    <t>MEX GDL MTY</t>
    <phoneticPr fontId="78" type="noConversion"/>
  </si>
  <si>
    <t>GRU EZE LIM SCL</t>
    <phoneticPr fontId="78" type="noConversion"/>
  </si>
  <si>
    <t>+1000</t>
    <phoneticPr fontId="78" type="noConversion"/>
  </si>
  <si>
    <t>SFO PHX SAN LAS</t>
    <phoneticPr fontId="78" type="noConversion"/>
  </si>
  <si>
    <t>MIN:200.00</t>
    <phoneticPr fontId="78" type="noConversion"/>
  </si>
  <si>
    <t>SLC ELP TUS SMF DEN DFW SEA PDX RNO</t>
    <phoneticPr fontId="78" type="noConversion"/>
  </si>
  <si>
    <t>MIN:400.00</t>
    <phoneticPr fontId="78" type="noConversion"/>
  </si>
  <si>
    <r>
      <t>NBO</t>
    </r>
    <r>
      <rPr>
        <b/>
        <sz val="10"/>
        <rFont val="宋体"/>
        <family val="3"/>
        <charset val="134"/>
      </rPr>
      <t>长沙转</t>
    </r>
    <phoneticPr fontId="78" type="noConversion"/>
  </si>
  <si>
    <r>
      <t>NBO</t>
    </r>
    <r>
      <rPr>
        <b/>
        <sz val="10"/>
        <rFont val="宋体"/>
        <family val="3"/>
        <charset val="134"/>
      </rPr>
      <t>广州转</t>
    </r>
    <phoneticPr fontId="78" type="noConversion"/>
  </si>
  <si>
    <r>
      <t>CX 1: 300</t>
    </r>
    <r>
      <rPr>
        <b/>
        <sz val="10"/>
        <color theme="1"/>
        <rFont val="宋体"/>
        <family val="3"/>
        <charset val="134"/>
      </rPr>
      <t>重</t>
    </r>
    <r>
      <rPr>
        <b/>
        <sz val="10"/>
        <color theme="1"/>
        <rFont val="宋体"/>
        <family val="3"/>
        <charset val="134"/>
      </rPr>
      <t>散货</t>
    </r>
    <phoneticPr fontId="78" type="noConversion"/>
  </si>
  <si>
    <r>
      <t xml:space="preserve"> CZ/1.3.6CAN-LHE </t>
    </r>
    <r>
      <rPr>
        <b/>
        <sz val="10"/>
        <rFont val="宋体"/>
        <family val="3"/>
        <charset val="134"/>
      </rPr>
      <t>托盘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散货</t>
    </r>
    <r>
      <rPr>
        <b/>
        <sz val="10"/>
        <rFont val="Times New Roman"/>
        <family val="1"/>
      </rPr>
      <t xml:space="preserve">  12/20</t>
    </r>
    <r>
      <rPr>
        <b/>
        <sz val="10"/>
        <rFont val="宋体"/>
        <family val="3"/>
        <charset val="134"/>
      </rPr>
      <t>起</t>
    </r>
    <phoneticPr fontId="78" type="noConversion"/>
  </si>
  <si>
    <r>
      <t>CZ1:300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</si>
  <si>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CZ1:400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</si>
  <si>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CZ1:500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</si>
  <si>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CZ</t>
    </r>
    <r>
      <rPr>
        <b/>
        <sz val="9"/>
        <rFont val="楷体_GB2312"/>
        <charset val="134"/>
      </rPr>
      <t>头程</t>
    </r>
    <r>
      <rPr>
        <b/>
        <sz val="9"/>
        <rFont val="Times New Roman"/>
        <family val="1"/>
      </rPr>
      <t xml:space="preserve">daily; </t>
    </r>
    <r>
      <rPr>
        <b/>
        <sz val="9"/>
        <rFont val="楷体_GB2312"/>
        <charset val="134"/>
      </rPr>
      <t>二程</t>
    </r>
    <r>
      <rPr>
        <b/>
        <sz val="9"/>
        <rFont val="Times New Roman"/>
        <family val="1"/>
      </rPr>
      <t>CZ3049(0950)/daily CZ3069/47</t>
    </r>
    <r>
      <rPr>
        <b/>
        <sz val="9"/>
        <rFont val="楷体_GB2312"/>
        <charset val="134"/>
      </rPr>
      <t>大飞机可接托盘</t>
    </r>
    <r>
      <rPr>
        <b/>
        <sz val="9"/>
        <rFont val="Times New Roman"/>
        <family val="1"/>
      </rPr>
      <t xml:space="preserve">CZ8315(1335)daily CZ371(2210)daily </t>
    </r>
    <r>
      <rPr>
        <b/>
        <sz val="9"/>
        <rFont val="楷体_GB2312"/>
        <charset val="134"/>
      </rPr>
      <t>散货单件限重</t>
    </r>
    <r>
      <rPr>
        <b/>
        <sz val="9"/>
        <rFont val="Times New Roman"/>
        <family val="1"/>
      </rPr>
      <t xml:space="preserve">40KG </t>
    </r>
    <phoneticPr fontId="78" type="noConversion"/>
  </si>
  <si>
    <r>
      <t>RH 1:300</t>
    </r>
    <r>
      <rPr>
        <b/>
        <sz val="10"/>
        <color theme="1"/>
        <rFont val="宋体"/>
        <family val="3"/>
        <charset val="134"/>
      </rPr>
      <t>重货</t>
    </r>
  </si>
  <si>
    <r>
      <t>CZ</t>
    </r>
    <r>
      <rPr>
        <b/>
        <sz val="9"/>
        <rFont val="楷体_GB2312"/>
        <charset val="134"/>
      </rPr>
      <t>头程</t>
    </r>
    <r>
      <rPr>
        <b/>
        <sz val="9"/>
        <rFont val="Times New Roman"/>
        <family val="1"/>
      </rPr>
      <t xml:space="preserve">daily; </t>
    </r>
    <r>
      <rPr>
        <b/>
        <sz val="9"/>
        <rFont val="楷体_GB2312"/>
        <charset val="134"/>
      </rPr>
      <t>二程</t>
    </r>
    <r>
      <rPr>
        <b/>
        <sz val="9"/>
        <rFont val="Times New Roman"/>
        <family val="1"/>
      </rPr>
      <t>:</t>
    </r>
    <r>
      <rPr>
        <b/>
        <sz val="9"/>
        <rFont val="楷体_GB2312"/>
        <charset val="134"/>
      </rPr>
      <t>客机</t>
    </r>
    <r>
      <rPr>
        <b/>
        <sz val="9"/>
        <rFont val="Times New Roman"/>
        <family val="1"/>
      </rPr>
      <t>CZ3069/(0845)/dailyCZ367(1955)/daily  CZ373(1225)/daily</t>
    </r>
    <r>
      <rPr>
        <b/>
        <sz val="9"/>
        <rFont val="楷体_GB2312"/>
        <charset val="134"/>
      </rPr>
      <t>散货单件限重</t>
    </r>
    <r>
      <rPr>
        <b/>
        <sz val="9"/>
        <rFont val="Times New Roman"/>
        <family val="1"/>
      </rPr>
      <t>40KG CZ373/7,</t>
    </r>
    <r>
      <rPr>
        <b/>
        <sz val="9"/>
        <rFont val="楷体_GB2312"/>
        <charset val="134"/>
      </rPr>
      <t>大飞机可接托盘</t>
    </r>
    <phoneticPr fontId="78" type="noConversion"/>
  </si>
  <si>
    <r>
      <t>CX 1: 500</t>
    </r>
    <r>
      <rPr>
        <b/>
        <sz val="10"/>
        <color theme="1"/>
        <rFont val="宋体"/>
        <family val="3"/>
        <charset val="134"/>
      </rPr>
      <t>重散货</t>
    </r>
    <phoneticPr fontId="78" type="noConversion"/>
  </si>
  <si>
    <r>
      <t>K6867/37(00:05-0315+1)</t>
    </r>
    <r>
      <rPr>
        <b/>
        <sz val="10"/>
        <rFont val="宋体"/>
        <family val="3"/>
        <charset val="134"/>
      </rPr>
      <t>主单费</t>
    </r>
    <r>
      <rPr>
        <b/>
        <sz val="10"/>
        <rFont val="Times New Roman"/>
        <family val="1"/>
      </rPr>
      <t>60</t>
    </r>
    <r>
      <rPr>
        <b/>
        <sz val="10"/>
        <rFont val="宋体"/>
        <family val="3"/>
        <charset val="134"/>
      </rPr>
      <t>信息费</t>
    </r>
    <r>
      <rPr>
        <b/>
        <sz val="10"/>
        <rFont val="Times New Roman"/>
        <family val="1"/>
      </rPr>
      <t>60</t>
    </r>
    <phoneticPr fontId="78" type="noConversion"/>
  </si>
  <si>
    <r>
      <t>1:200</t>
    </r>
    <r>
      <rPr>
        <b/>
        <sz val="10"/>
        <color theme="1"/>
        <rFont val="宋体"/>
        <family val="3"/>
        <charset val="134"/>
      </rPr>
      <t>（散货）</t>
    </r>
    <phoneticPr fontId="78" type="noConversion"/>
  </si>
  <si>
    <t>/</t>
    <phoneticPr fontId="78" type="noConversion"/>
  </si>
  <si>
    <t>http://www.brcargo.com/AWB/cargoQuery.do</t>
    <phoneticPr fontId="78" type="noConversion"/>
  </si>
  <si>
    <t>http://www.airchina.com.cn/CargoService/CargoInquiry/default.shtml</t>
    <phoneticPr fontId="78" type="noConversion"/>
  </si>
  <si>
    <r>
      <t xml:space="preserve"> PR337/daily ETD:16:00  </t>
    </r>
    <r>
      <rPr>
        <b/>
        <sz val="10"/>
        <rFont val="宋体"/>
        <family val="3"/>
        <charset val="134"/>
      </rPr>
      <t>（每周</t>
    </r>
    <r>
      <rPr>
        <b/>
        <sz val="10"/>
        <rFont val="Times New Roman"/>
        <family val="1"/>
      </rPr>
      <t>13</t>
    </r>
    <r>
      <rPr>
        <b/>
        <sz val="10"/>
        <rFont val="宋体"/>
        <family val="3"/>
        <charset val="134"/>
      </rPr>
      <t>飞</t>
    </r>
    <r>
      <rPr>
        <b/>
        <sz val="10"/>
        <rFont val="Times New Roman"/>
        <family val="1"/>
      </rPr>
      <t>A330)</t>
    </r>
    <phoneticPr fontId="78" type="noConversion"/>
  </si>
  <si>
    <t>PR337/daily MELPR209/12456  SYD PR211/24567</t>
    <phoneticPr fontId="78" type="noConversion"/>
  </si>
  <si>
    <t>列1</t>
  </si>
  <si>
    <t>5X0011/23457</t>
    <phoneticPr fontId="78" type="noConversion"/>
  </si>
  <si>
    <r>
      <t>2天</t>
    </r>
    <r>
      <rPr>
        <b/>
        <sz val="10"/>
        <color theme="1"/>
        <rFont val="楷体_GB2312"/>
        <charset val="134"/>
      </rPr>
      <t/>
    </r>
  </si>
  <si>
    <t>/</t>
    <phoneticPr fontId="78" type="noConversion"/>
  </si>
  <si>
    <r>
      <rPr>
        <b/>
        <sz val="10"/>
        <color theme="1"/>
        <rFont val="宋体"/>
        <family val="3"/>
        <charset val="134"/>
      </rPr>
      <t>散货</t>
    </r>
    <r>
      <rPr>
        <b/>
        <sz val="10"/>
        <color rgb="FFFF0000"/>
        <rFont val="Times New Roman"/>
        <family val="1"/>
      </rPr>
      <t/>
    </r>
    <phoneticPr fontId="78" type="noConversion"/>
  </si>
  <si>
    <r>
      <t>1:200</t>
    </r>
    <r>
      <rPr>
        <b/>
        <sz val="10"/>
        <color theme="1"/>
        <rFont val="宋体"/>
        <family val="3"/>
        <charset val="134"/>
      </rPr>
      <t>（托盘）</t>
    </r>
    <phoneticPr fontId="78" type="noConversion"/>
  </si>
  <si>
    <r>
      <rPr>
        <b/>
        <sz val="9"/>
        <color theme="1"/>
        <rFont val="Arial"/>
        <family val="2"/>
      </rPr>
      <t>单询</t>
    </r>
    <phoneticPr fontId="78" type="noConversion"/>
  </si>
  <si>
    <r>
      <rPr>
        <sz val="9"/>
        <color theme="1"/>
        <rFont val="宋体"/>
        <family val="3"/>
        <charset val="134"/>
      </rPr>
      <t>单询</t>
    </r>
    <phoneticPr fontId="78" type="noConversion"/>
  </si>
  <si>
    <r>
      <rPr>
        <b/>
        <sz val="10"/>
        <color theme="0"/>
        <rFont val="楷体_GB2312"/>
        <charset val="134"/>
      </rPr>
      <t>航班号</t>
    </r>
    <r>
      <rPr>
        <b/>
        <sz val="10"/>
        <color theme="0"/>
        <rFont val="Times New Roman"/>
        <family val="1"/>
      </rPr>
      <t xml:space="preserve">: PVG-MEX, CZ419/  </t>
    </r>
    <r>
      <rPr>
        <b/>
        <sz val="10"/>
        <color theme="0"/>
        <rFont val="楷体_GB2312"/>
        <charset val="134"/>
      </rPr>
      <t>二程</t>
    </r>
    <r>
      <rPr>
        <b/>
        <sz val="10"/>
        <color theme="0"/>
        <rFont val="Times New Roman"/>
        <family val="1"/>
      </rPr>
      <t>: CZ419/146 ETD05:50 MYC:15.00/KG   MSC:1.20/KG .</t>
    </r>
    <phoneticPr fontId="78" type="noConversion"/>
  </si>
  <si>
    <r>
      <t>1:250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</si>
  <si>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1:250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</si>
  <si>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1:250</t>
    </r>
    <r>
      <rPr>
        <b/>
        <sz val="10"/>
        <rFont val="宋体"/>
        <family val="3"/>
        <charset val="134"/>
      </rPr>
      <t>重货</t>
    </r>
    <phoneticPr fontId="78" type="noConversion"/>
  </si>
  <si>
    <t>经纽约卡车转运价格表</t>
  </si>
  <si>
    <t>（一）单票最低收费（单位：人民币元）</t>
  </si>
  <si>
    <r>
      <t>YMQ/YYZ/YUL/YOW</t>
    </r>
    <r>
      <rPr>
        <b/>
        <sz val="10"/>
        <color theme="1"/>
        <rFont val="楷体_GB2312"/>
        <charset val="134"/>
      </rPr>
      <t>四点最低收费为</t>
    </r>
    <r>
      <rPr>
        <b/>
        <sz val="10"/>
        <color theme="1"/>
        <rFont val="Times New Roman"/>
        <family val="1"/>
      </rPr>
      <t>880</t>
    </r>
    <r>
      <rPr>
        <b/>
        <sz val="10"/>
        <color theme="1"/>
        <rFont val="楷体_GB2312"/>
        <charset val="134"/>
      </rPr>
      <t>元，其余转运点最低收费为</t>
    </r>
    <r>
      <rPr>
        <b/>
        <sz val="10"/>
        <color theme="1"/>
        <rFont val="Times New Roman"/>
        <family val="1"/>
      </rPr>
      <t>420</t>
    </r>
    <r>
      <rPr>
        <b/>
        <sz val="10"/>
        <color theme="1"/>
        <rFont val="楷体_GB2312"/>
        <charset val="134"/>
      </rPr>
      <t>元。</t>
    </r>
  </si>
  <si>
    <t>（二）价格表（单位：人民币元每公斤）</t>
  </si>
  <si>
    <r>
      <t>1:250</t>
    </r>
    <r>
      <rPr>
        <b/>
        <sz val="10"/>
        <rFont val="宋体"/>
        <family val="3"/>
        <charset val="134"/>
      </rPr>
      <t>重货</t>
    </r>
    <phoneticPr fontId="78" type="noConversion"/>
  </si>
  <si>
    <r>
      <t xml:space="preserve">GA895/1.4.7 ETD1005   </t>
    </r>
    <r>
      <rPr>
        <b/>
        <sz val="10"/>
        <color theme="1"/>
        <rFont val="宋体"/>
        <family val="3"/>
        <charset val="134"/>
      </rPr>
      <t>信息费</t>
    </r>
    <r>
      <rPr>
        <b/>
        <sz val="10"/>
        <color theme="1"/>
        <rFont val="Times New Roman"/>
        <family val="1"/>
      </rPr>
      <t>50</t>
    </r>
    <r>
      <rPr>
        <b/>
        <sz val="10"/>
        <color theme="1"/>
        <rFont val="宋体"/>
        <family val="3"/>
        <charset val="134"/>
      </rPr>
      <t>元</t>
    </r>
    <phoneticPr fontId="78" type="noConversion"/>
  </si>
  <si>
    <r>
      <rPr>
        <b/>
        <sz val="10"/>
        <rFont val="宋体"/>
        <family val="3"/>
        <charset val="134"/>
      </rPr>
      <t>散货</t>
    </r>
    <r>
      <rPr>
        <b/>
        <sz val="10"/>
        <rFont val="Times New Roman"/>
        <family val="1"/>
      </rPr>
      <t>-2/K,1:300 -3/K 1:500 -5/K</t>
    </r>
    <phoneticPr fontId="78" type="noConversion"/>
  </si>
  <si>
    <t>AMS 1:1000</t>
    <phoneticPr fontId="78" type="noConversion"/>
  </si>
  <si>
    <r>
      <rPr>
        <b/>
        <sz val="10"/>
        <rFont val="宋体"/>
        <family val="3"/>
        <charset val="134"/>
      </rPr>
      <t>托盘</t>
    </r>
    <r>
      <rPr>
        <b/>
        <sz val="10"/>
        <rFont val="Times New Roman"/>
        <family val="1"/>
      </rPr>
      <t>+3/K</t>
    </r>
    <phoneticPr fontId="78" type="noConversion"/>
  </si>
  <si>
    <r>
      <t>1:250</t>
    </r>
    <r>
      <rPr>
        <b/>
        <sz val="10"/>
        <color theme="1"/>
        <rFont val="宋体"/>
        <family val="3"/>
        <charset val="134"/>
      </rPr>
      <t>重货</t>
    </r>
    <phoneticPr fontId="78" type="noConversion"/>
  </si>
  <si>
    <t>TPE</t>
    <phoneticPr fontId="78" type="noConversion"/>
  </si>
  <si>
    <r>
      <t>MEL 1:300</t>
    </r>
    <r>
      <rPr>
        <b/>
        <sz val="10"/>
        <color theme="1"/>
        <rFont val="宋体"/>
        <family val="3"/>
        <charset val="134"/>
      </rPr>
      <t>重货</t>
    </r>
    <phoneticPr fontId="78" type="noConversion"/>
  </si>
  <si>
    <r>
      <t>MEL 1:500</t>
    </r>
    <r>
      <rPr>
        <b/>
        <sz val="10"/>
        <color theme="1"/>
        <rFont val="宋体"/>
        <family val="3"/>
        <charset val="134"/>
      </rPr>
      <t>重货</t>
    </r>
    <phoneticPr fontId="78" type="noConversion"/>
  </si>
  <si>
    <r>
      <t>AKL1:300</t>
    </r>
    <r>
      <rPr>
        <b/>
        <sz val="10"/>
        <color theme="1"/>
        <rFont val="宋体"/>
        <family val="3"/>
        <charset val="134"/>
      </rPr>
      <t>重板</t>
    </r>
    <phoneticPr fontId="78" type="noConversion"/>
  </si>
  <si>
    <r>
      <t>AKL1:400</t>
    </r>
    <r>
      <rPr>
        <b/>
        <sz val="10"/>
        <color theme="1"/>
        <rFont val="宋体"/>
        <family val="3"/>
        <charset val="134"/>
      </rPr>
      <t>重板</t>
    </r>
    <phoneticPr fontId="78" type="noConversion"/>
  </si>
  <si>
    <r>
      <t>BNE1:300</t>
    </r>
    <r>
      <rPr>
        <b/>
        <sz val="10"/>
        <color theme="1"/>
        <rFont val="宋体"/>
        <family val="3"/>
        <charset val="134"/>
      </rPr>
      <t>重货</t>
    </r>
    <phoneticPr fontId="78" type="noConversion"/>
  </si>
  <si>
    <r>
      <t>BNE1:500</t>
    </r>
    <r>
      <rPr>
        <b/>
        <sz val="10"/>
        <color theme="1"/>
        <rFont val="宋体"/>
        <family val="3"/>
        <charset val="134"/>
      </rPr>
      <t>重货</t>
    </r>
    <phoneticPr fontId="78" type="noConversion"/>
  </si>
  <si>
    <r>
      <rPr>
        <b/>
        <sz val="10"/>
        <rFont val="宋体"/>
        <family val="3"/>
        <charset val="134"/>
      </rPr>
      <t>托盘</t>
    </r>
    <r>
      <rPr>
        <b/>
        <sz val="10"/>
        <rFont val="Times New Roman"/>
        <family val="1"/>
      </rPr>
      <t>+2/KG</t>
    </r>
    <phoneticPr fontId="78" type="noConversion"/>
  </si>
  <si>
    <r>
      <t>RH830/243567ETD0550</t>
    </r>
    <r>
      <rPr>
        <b/>
        <sz val="10"/>
        <color theme="1"/>
        <rFont val="宋体"/>
        <family val="3"/>
        <charset val="134"/>
      </rPr>
      <t>二程</t>
    </r>
    <r>
      <rPr>
        <b/>
        <sz val="10"/>
        <color theme="1"/>
        <rFont val="Times New Roman"/>
        <family val="1"/>
      </rPr>
      <t xml:space="preserve">    RH/1.3.5.6           </t>
    </r>
    <phoneticPr fontId="78" type="noConversion"/>
  </si>
  <si>
    <t>VN523/daily   15:25PM  19:06PM</t>
    <phoneticPr fontId="78" type="noConversion"/>
  </si>
  <si>
    <t>0.90</t>
    <phoneticPr fontId="78" type="noConversion"/>
  </si>
  <si>
    <t>CDG</t>
    <phoneticPr fontId="78" type="noConversion"/>
  </si>
  <si>
    <r>
      <t>SYD 1:300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</si>
  <si>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SYD 1:400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</si>
  <si>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SYD 1:500</t>
    </r>
    <r>
      <rPr>
        <b/>
        <sz val="10"/>
        <rFont val="宋体"/>
        <family val="3"/>
        <charset val="134"/>
      </rPr>
      <t>重货</t>
    </r>
    <phoneticPr fontId="78" type="noConversion"/>
  </si>
  <si>
    <t>PER</t>
    <phoneticPr fontId="78" type="noConversion"/>
  </si>
  <si>
    <r>
      <t xml:space="preserve"> CX051/daily  ETD0430 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>/37</t>
    </r>
    <r>
      <rPr>
        <b/>
        <sz val="10"/>
        <rFont val="宋体"/>
        <family val="3"/>
        <charset val="134"/>
      </rPr>
      <t>散货</t>
    </r>
    <phoneticPr fontId="78" type="noConversion"/>
  </si>
  <si>
    <r>
      <t xml:space="preserve"> CX051/daily  ETD0430 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>/37</t>
    </r>
    <r>
      <rPr>
        <b/>
        <sz val="10"/>
        <rFont val="宋体"/>
        <family val="3"/>
        <charset val="134"/>
      </rPr>
      <t>托盘</t>
    </r>
    <phoneticPr fontId="78" type="noConversion"/>
  </si>
  <si>
    <r>
      <t xml:space="preserve">CX051/2-7(0430) </t>
    </r>
    <r>
      <rPr>
        <b/>
        <sz val="10"/>
        <rFont val="楷体_GB2312"/>
        <charset val="134"/>
      </rPr>
      <t>二程</t>
    </r>
    <r>
      <rPr>
        <b/>
        <sz val="10"/>
        <rFont val="Times New Roman"/>
        <family val="1"/>
      </rPr>
      <t xml:space="preserve">  </t>
    </r>
    <r>
      <rPr>
        <b/>
        <sz val="10"/>
        <rFont val="楷体_GB2312"/>
        <charset val="134"/>
      </rPr>
      <t>货机</t>
    </r>
    <r>
      <rPr>
        <b/>
        <sz val="10"/>
        <rFont val="Times New Roman"/>
        <family val="1"/>
      </rPr>
      <t>CX/3.4.5.7(</t>
    </r>
    <r>
      <rPr>
        <b/>
        <sz val="10"/>
        <rFont val="楷体_GB2312"/>
        <charset val="134"/>
      </rPr>
      <t>托盘）</t>
    </r>
    <phoneticPr fontId="78" type="noConversion"/>
  </si>
  <si>
    <r>
      <t xml:space="preserve">CX051/2-7(0430) </t>
    </r>
    <r>
      <rPr>
        <b/>
        <sz val="10"/>
        <rFont val="楷体_GB2312"/>
        <charset val="134"/>
      </rPr>
      <t>二程</t>
    </r>
    <r>
      <rPr>
        <b/>
        <sz val="10"/>
        <rFont val="Times New Roman"/>
        <family val="1"/>
      </rPr>
      <t xml:space="preserve">  </t>
    </r>
    <r>
      <rPr>
        <b/>
        <sz val="10"/>
        <rFont val="楷体_GB2312"/>
        <charset val="134"/>
      </rPr>
      <t>货机</t>
    </r>
    <r>
      <rPr>
        <b/>
        <sz val="10"/>
        <rFont val="Times New Roman"/>
        <family val="1"/>
      </rPr>
      <t>CX/3.4.5.7</t>
    </r>
    <r>
      <rPr>
        <b/>
        <sz val="10"/>
        <rFont val="楷体_GB2312"/>
        <charset val="134"/>
      </rPr>
      <t>散货</t>
    </r>
    <phoneticPr fontId="78" type="noConversion"/>
  </si>
  <si>
    <r>
      <t xml:space="preserve"> CZ6043(00:50)3.5.7 CSX- NBO </t>
    </r>
    <r>
      <rPr>
        <b/>
        <sz val="10"/>
        <rFont val="宋体"/>
        <family val="3"/>
        <charset val="134"/>
      </rPr>
      <t>散货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（</t>
    </r>
    <r>
      <rPr>
        <b/>
        <sz val="10"/>
        <rFont val="Times New Roman"/>
        <family val="1"/>
      </rPr>
      <t xml:space="preserve">CAN-CSX-NBO) </t>
    </r>
    <r>
      <rPr>
        <b/>
        <sz val="10"/>
        <rFont val="宋体"/>
        <family val="3"/>
        <charset val="134"/>
      </rPr>
      <t>长沙有额外操作费</t>
    </r>
    <r>
      <rPr>
        <b/>
        <sz val="10"/>
        <rFont val="Times New Roman"/>
        <family val="1"/>
      </rPr>
      <t xml:space="preserve">260   </t>
    </r>
    <phoneticPr fontId="78" type="noConversion"/>
  </si>
  <si>
    <r>
      <t xml:space="preserve"> CZ6043(00:50)3.5.7 CSX- NBO </t>
    </r>
    <r>
      <rPr>
        <b/>
        <sz val="10"/>
        <rFont val="宋体"/>
        <family val="3"/>
        <charset val="134"/>
      </rPr>
      <t>托盘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（</t>
    </r>
    <r>
      <rPr>
        <b/>
        <sz val="10"/>
        <rFont val="Times New Roman"/>
        <family val="1"/>
      </rPr>
      <t xml:space="preserve">CAN-CSX-NBO) </t>
    </r>
    <r>
      <rPr>
        <b/>
        <sz val="10"/>
        <rFont val="宋体"/>
        <family val="3"/>
        <charset val="134"/>
      </rPr>
      <t>长沙有额外操作费</t>
    </r>
    <r>
      <rPr>
        <b/>
        <sz val="10"/>
        <rFont val="Times New Roman"/>
        <family val="1"/>
      </rPr>
      <t xml:space="preserve">260   </t>
    </r>
    <phoneticPr fontId="78" type="noConversion"/>
  </si>
  <si>
    <r>
      <rPr>
        <b/>
        <sz val="10"/>
        <rFont val="楷体_GB2312"/>
        <charset val="134"/>
      </rPr>
      <t>散货</t>
    </r>
    <r>
      <rPr>
        <b/>
        <sz val="10"/>
        <rFont val="Times New Roman"/>
        <family val="1"/>
      </rPr>
      <t>/</t>
    </r>
    <r>
      <rPr>
        <b/>
        <sz val="10"/>
        <rFont val="楷体_GB2312"/>
        <charset val="134"/>
      </rPr>
      <t>托盘</t>
    </r>
    <phoneticPr fontId="78" type="noConversion"/>
  </si>
  <si>
    <r>
      <rPr>
        <b/>
        <sz val="10"/>
        <color theme="1"/>
        <rFont val="宋体"/>
        <family val="3"/>
        <charset val="134"/>
      </rPr>
      <t>散货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宋体"/>
        <family val="3"/>
        <charset val="134"/>
      </rPr>
      <t>托盘</t>
    </r>
    <phoneticPr fontId="78" type="noConversion"/>
  </si>
  <si>
    <r>
      <t>CX 1:300</t>
    </r>
    <r>
      <rPr>
        <b/>
        <sz val="10"/>
        <rFont val="宋体"/>
        <family val="3"/>
        <charset val="134"/>
      </rPr>
      <t>仅限散货，托盘单询</t>
    </r>
    <phoneticPr fontId="78" type="noConversion"/>
  </si>
  <si>
    <t>RUH</t>
    <phoneticPr fontId="78" type="noConversion"/>
  </si>
  <si>
    <t>IKA</t>
    <phoneticPr fontId="78" type="noConversion"/>
  </si>
  <si>
    <r>
      <t>VJ3901/daily(02:45)</t>
    </r>
    <r>
      <rPr>
        <b/>
        <sz val="10"/>
        <rFont val="宋体"/>
        <family val="3"/>
        <charset val="134"/>
      </rPr>
      <t>单件小于</t>
    </r>
    <r>
      <rPr>
        <b/>
        <sz val="10"/>
        <rFont val="Times New Roman"/>
        <family val="1"/>
      </rPr>
      <t>40KG</t>
    </r>
    <r>
      <rPr>
        <b/>
        <sz val="10"/>
        <rFont val="宋体"/>
        <family val="3"/>
        <charset val="134"/>
      </rPr>
      <t>信息费</t>
    </r>
    <r>
      <rPr>
        <b/>
        <sz val="10"/>
        <rFont val="Times New Roman"/>
        <family val="1"/>
      </rPr>
      <t>100</t>
    </r>
    <r>
      <rPr>
        <b/>
        <sz val="10"/>
        <rFont val="宋体"/>
        <family val="3"/>
        <charset val="134"/>
      </rPr>
      <t>分单</t>
    </r>
    <r>
      <rPr>
        <b/>
        <sz val="10"/>
        <rFont val="Times New Roman"/>
        <family val="1"/>
      </rPr>
      <t>50</t>
    </r>
    <phoneticPr fontId="78" type="noConversion"/>
  </si>
  <si>
    <t>JFK</t>
    <phoneticPr fontId="78" type="noConversion"/>
  </si>
  <si>
    <r>
      <rPr>
        <b/>
        <sz val="10"/>
        <color theme="1"/>
        <rFont val="宋体"/>
        <family val="3"/>
        <charset val="134"/>
      </rPr>
      <t>更新日期</t>
    </r>
    <r>
      <rPr>
        <b/>
        <sz val="10"/>
        <color theme="1"/>
        <rFont val="Times New Roman"/>
        <family val="1"/>
      </rPr>
      <t>: 2024</t>
    </r>
    <r>
      <rPr>
        <b/>
        <sz val="10"/>
        <color theme="1"/>
        <rFont val="宋体"/>
        <family val="3"/>
        <charset val="134"/>
      </rPr>
      <t>年</t>
    </r>
    <r>
      <rPr>
        <b/>
        <sz val="10"/>
        <color theme="1"/>
        <rFont val="Times New Roman"/>
        <family val="1"/>
      </rPr>
      <t>04</t>
    </r>
    <r>
      <rPr>
        <b/>
        <sz val="10"/>
        <color theme="1"/>
        <rFont val="宋体"/>
        <family val="3"/>
        <charset val="134"/>
      </rPr>
      <t>月</t>
    </r>
    <r>
      <rPr>
        <b/>
        <sz val="10"/>
        <color theme="1"/>
        <rFont val="Times New Roman"/>
        <family val="1"/>
      </rPr>
      <t>01</t>
    </r>
    <r>
      <rPr>
        <b/>
        <sz val="10"/>
        <color theme="1"/>
        <rFont val="宋体"/>
        <family val="3"/>
        <charset val="134"/>
      </rPr>
      <t>日</t>
    </r>
    <phoneticPr fontId="78" type="noConversion"/>
  </si>
  <si>
    <r>
      <rPr>
        <b/>
        <sz val="10"/>
        <color rgb="FFFF0000"/>
        <rFont val="宋体"/>
        <family val="3"/>
        <charset val="134"/>
      </rPr>
      <t>更新日期：</t>
    </r>
    <r>
      <rPr>
        <b/>
        <sz val="10"/>
        <color rgb="FFFF0000"/>
        <rFont val="Times New Roman"/>
        <family val="1"/>
      </rPr>
      <t>2024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Times New Roman"/>
        <family val="1"/>
      </rPr>
      <t>04</t>
    </r>
    <r>
      <rPr>
        <b/>
        <sz val="10"/>
        <color rgb="FFFF0000"/>
        <rFont val="宋体"/>
        <family val="3"/>
        <charset val="134"/>
      </rPr>
      <t>月</t>
    </r>
    <r>
      <rPr>
        <b/>
        <sz val="10"/>
        <color rgb="FFFF0000"/>
        <rFont val="Times New Roman"/>
        <family val="1"/>
      </rPr>
      <t>01</t>
    </r>
    <r>
      <rPr>
        <b/>
        <sz val="10"/>
        <color rgb="FFFF0000"/>
        <rFont val="宋体"/>
        <family val="3"/>
        <charset val="134"/>
      </rPr>
      <t>日</t>
    </r>
    <r>
      <rPr>
        <b/>
        <sz val="10"/>
        <color rgb="FFFF0000"/>
        <rFont val="Times New Roman"/>
        <family val="1"/>
      </rPr>
      <t xml:space="preserve"> </t>
    </r>
    <phoneticPr fontId="78" type="noConversion"/>
  </si>
  <si>
    <r>
      <rPr>
        <b/>
        <sz val="10"/>
        <color rgb="FFFF0000"/>
        <rFont val="宋体"/>
        <family val="3"/>
        <charset val="134"/>
      </rPr>
      <t>托盘</t>
    </r>
    <r>
      <rPr>
        <b/>
        <sz val="10"/>
        <color rgb="FFFF0000"/>
        <rFont val="Times New Roman"/>
        <family val="1"/>
      </rPr>
      <t>+2/K</t>
    </r>
  </si>
  <si>
    <t>DOH</t>
    <phoneticPr fontId="78" type="noConversion"/>
  </si>
  <si>
    <r>
      <t>DOH1:250</t>
    </r>
    <r>
      <rPr>
        <b/>
        <sz val="10"/>
        <rFont val="宋体"/>
        <family val="3"/>
        <charset val="134"/>
      </rPr>
      <t>重货</t>
    </r>
    <phoneticPr fontId="78" type="noConversion"/>
  </si>
  <si>
    <t xml:space="preserve"> CZ997  DAILY  1815-2250</t>
    <phoneticPr fontId="78" type="noConversion"/>
  </si>
  <si>
    <t xml:space="preserve">CZ5077/26   1510-2010
</t>
    <phoneticPr fontId="78" type="noConversion"/>
  </si>
  <si>
    <t>IKA  CZ5089  15   1755-2220</t>
    <phoneticPr fontId="78" type="noConversion"/>
  </si>
  <si>
    <t>HAN</t>
    <phoneticPr fontId="78" type="noConversion"/>
  </si>
  <si>
    <r>
      <t>CZ</t>
    </r>
    <r>
      <rPr>
        <sz val="12"/>
        <color rgb="FFFF0000"/>
        <rFont val="宋体"/>
        <family val="3"/>
        <charset val="134"/>
      </rPr>
      <t>深圳</t>
    </r>
    <r>
      <rPr>
        <sz val="12"/>
        <color rgb="FFFF0000"/>
        <rFont val="Times New Roman"/>
        <family val="1"/>
      </rPr>
      <t>(SZX)</t>
    </r>
    <r>
      <rPr>
        <sz val="12"/>
        <color rgb="FFFF0000"/>
        <rFont val="宋体"/>
        <family val="3"/>
        <charset val="134"/>
      </rPr>
      <t>中转</t>
    </r>
    <phoneticPr fontId="78" type="noConversion"/>
  </si>
  <si>
    <t>MEX</t>
    <phoneticPr fontId="78" type="noConversion"/>
  </si>
  <si>
    <r>
      <t>CZ8031/26   (</t>
    </r>
    <r>
      <rPr>
        <b/>
        <sz val="10"/>
        <color theme="1"/>
        <rFont val="宋体"/>
        <family val="3"/>
        <charset val="134"/>
      </rPr>
      <t>货机）</t>
    </r>
    <r>
      <rPr>
        <b/>
        <sz val="10"/>
        <color theme="1"/>
        <rFont val="Times New Roman"/>
        <family val="1"/>
      </rPr>
      <t xml:space="preserve">
</t>
    </r>
    <phoneticPr fontId="78" type="noConversion"/>
  </si>
  <si>
    <r>
      <t xml:space="preserve">RUH </t>
    </r>
    <r>
      <rPr>
        <b/>
        <sz val="10"/>
        <color theme="1"/>
        <rFont val="宋体"/>
        <family val="3"/>
        <charset val="134"/>
      </rPr>
      <t>散货</t>
    </r>
    <phoneticPr fontId="78" type="noConversion"/>
  </si>
  <si>
    <r>
      <t xml:space="preserve">MU223/1.4.6 </t>
    </r>
    <r>
      <rPr>
        <b/>
        <sz val="10"/>
        <rFont val="宋体"/>
        <family val="3"/>
        <charset val="134"/>
      </rPr>
      <t>宽体机</t>
    </r>
    <r>
      <rPr>
        <b/>
        <sz val="10"/>
        <rFont val="Times New Roman"/>
        <family val="1"/>
      </rPr>
      <t xml:space="preserve">  ETD00:30</t>
    </r>
    <phoneticPr fontId="78" type="noConversion"/>
  </si>
  <si>
    <r>
      <t xml:space="preserve">MU269/1.4.6  </t>
    </r>
    <r>
      <rPr>
        <b/>
        <sz val="10"/>
        <rFont val="宋体"/>
        <family val="3"/>
        <charset val="134"/>
      </rPr>
      <t>宽体机</t>
    </r>
    <r>
      <rPr>
        <b/>
        <sz val="10"/>
        <rFont val="Times New Roman"/>
        <family val="1"/>
      </rPr>
      <t xml:space="preserve">  ETD1220 </t>
    </r>
    <r>
      <rPr>
        <b/>
        <sz val="10"/>
        <rFont val="宋体"/>
        <family val="3"/>
        <charset val="134"/>
      </rPr>
      <t>（不接锂电池）</t>
    </r>
    <phoneticPr fontId="78" type="noConversion"/>
  </si>
  <si>
    <r>
      <t>MU231/daily</t>
    </r>
    <r>
      <rPr>
        <b/>
        <sz val="10"/>
        <color theme="1"/>
        <rFont val="宋体"/>
        <family val="3"/>
        <charset val="134"/>
      </rPr>
      <t>托散（不接锂电池）</t>
    </r>
    <phoneticPr fontId="78" type="noConversion"/>
  </si>
  <si>
    <t>CMB1:500</t>
    <phoneticPr fontId="78" type="noConversion"/>
  </si>
  <si>
    <r>
      <t>1</t>
    </r>
    <r>
      <rPr>
        <b/>
        <sz val="10"/>
        <color theme="1"/>
        <rFont val="宋体"/>
        <family val="3"/>
        <charset val="134"/>
      </rPr>
      <t>天</t>
    </r>
    <phoneticPr fontId="78" type="noConversion"/>
  </si>
  <si>
    <r>
      <t>CK257/3.7(23:20</t>
    </r>
    <r>
      <rPr>
        <b/>
        <sz val="10"/>
        <rFont val="宋体"/>
        <family val="3"/>
        <charset val="134"/>
      </rPr>
      <t>）</t>
    </r>
    <phoneticPr fontId="78" type="noConversion"/>
  </si>
  <si>
    <r>
      <t>D7331/daily(0130-0730)</t>
    </r>
    <r>
      <rPr>
        <b/>
        <sz val="10"/>
        <rFont val="宋体"/>
        <family val="3"/>
        <charset val="134"/>
      </rPr>
      <t>托盘价</t>
    </r>
    <phoneticPr fontId="78" type="noConversion"/>
  </si>
  <si>
    <r>
      <t>D7331/daily (0130-0731)</t>
    </r>
    <r>
      <rPr>
        <b/>
        <sz val="10"/>
        <rFont val="宋体"/>
        <family val="3"/>
        <charset val="134"/>
      </rPr>
      <t>散货价</t>
    </r>
    <phoneticPr fontId="78" type="noConversion"/>
  </si>
  <si>
    <t>RUH  1:300</t>
    <phoneticPr fontId="78" type="noConversion"/>
  </si>
  <si>
    <t>RUH  1:500</t>
    <phoneticPr fontId="78" type="noConversion"/>
  </si>
  <si>
    <t>PNH</t>
    <phoneticPr fontId="78" type="noConversion"/>
  </si>
  <si>
    <r>
      <t xml:space="preserve">CZ6011(20:25)/daily.URC-ALA  738 </t>
    </r>
    <r>
      <rPr>
        <b/>
        <sz val="10"/>
        <color theme="1"/>
        <rFont val="宋体"/>
        <family val="3"/>
        <charset val="134"/>
      </rPr>
      <t>接受散货</t>
    </r>
    <phoneticPr fontId="78" type="noConversion"/>
  </si>
  <si>
    <r>
      <t>VN531 /1,3,4,6</t>
    </r>
    <r>
      <rPr>
        <b/>
        <sz val="10"/>
        <rFont val="宋体"/>
        <family val="3"/>
        <charset val="134"/>
      </rPr>
      <t>宽体机</t>
    </r>
    <r>
      <rPr>
        <b/>
        <sz val="10"/>
        <rFont val="Times New Roman"/>
        <family val="1"/>
      </rPr>
      <t xml:space="preserve"> 257</t>
    </r>
    <r>
      <rPr>
        <b/>
        <sz val="10"/>
        <rFont val="宋体"/>
        <family val="3"/>
        <charset val="134"/>
      </rPr>
      <t>窄体机</t>
    </r>
    <r>
      <rPr>
        <b/>
        <sz val="10"/>
        <rFont val="Times New Roman"/>
        <family val="1"/>
      </rPr>
      <t>15:25PM  18:15PM (A321)</t>
    </r>
    <phoneticPr fontId="78" type="noConversion"/>
  </si>
  <si>
    <r>
      <rPr>
        <b/>
        <sz val="10"/>
        <color theme="1"/>
        <rFont val="宋体"/>
        <family val="3"/>
        <charset val="134"/>
      </rPr>
      <t>更新日期：</t>
    </r>
    <r>
      <rPr>
        <b/>
        <sz val="10"/>
        <color theme="1"/>
        <rFont val="Times New Roman"/>
        <family val="1"/>
      </rPr>
      <t>2024</t>
    </r>
    <r>
      <rPr>
        <b/>
        <sz val="10"/>
        <color theme="1"/>
        <rFont val="宋体"/>
        <family val="3"/>
        <charset val="134"/>
      </rPr>
      <t>年</t>
    </r>
    <r>
      <rPr>
        <b/>
        <sz val="10"/>
        <color theme="1"/>
        <rFont val="Times New Roman"/>
        <family val="1"/>
      </rPr>
      <t>6</t>
    </r>
    <r>
      <rPr>
        <b/>
        <sz val="10"/>
        <color theme="1"/>
        <rFont val="宋体"/>
        <family val="3"/>
        <charset val="134"/>
      </rPr>
      <t>月</t>
    </r>
    <r>
      <rPr>
        <b/>
        <sz val="10"/>
        <color theme="1"/>
        <rFont val="Times New Roman"/>
        <family val="1"/>
      </rPr>
      <t>01</t>
    </r>
    <r>
      <rPr>
        <b/>
        <sz val="10"/>
        <color theme="1"/>
        <rFont val="宋体"/>
        <family val="3"/>
        <charset val="134"/>
      </rPr>
      <t>日</t>
    </r>
    <r>
      <rPr>
        <b/>
        <sz val="10"/>
        <color theme="1"/>
        <rFont val="Times New Roman"/>
        <family val="1"/>
      </rPr>
      <t xml:space="preserve"> </t>
    </r>
    <phoneticPr fontId="78" type="noConversion"/>
  </si>
  <si>
    <t>DEL</t>
    <phoneticPr fontId="78" type="noConversion"/>
  </si>
  <si>
    <r>
      <rPr>
        <b/>
        <sz val="10"/>
        <rFont val="宋体"/>
        <family val="3"/>
        <charset val="134"/>
      </rPr>
      <t>头程</t>
    </r>
    <r>
      <rPr>
        <b/>
        <sz val="10"/>
        <rFont val="Times New Roman"/>
        <family val="1"/>
      </rPr>
      <t>VN523 /dailyVN532/daily,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>DEL/34568</t>
    </r>
    <r>
      <rPr>
        <sz val="11"/>
        <color theme="1"/>
        <rFont val="宋体"/>
        <family val="2"/>
        <charset val="134"/>
        <scheme val="minor"/>
      </rPr>
      <t/>
    </r>
    <phoneticPr fontId="78" type="noConversion"/>
  </si>
  <si>
    <r>
      <rPr>
        <b/>
        <sz val="10"/>
        <rFont val="宋体"/>
        <family val="3"/>
        <charset val="134"/>
      </rPr>
      <t>头程</t>
    </r>
    <r>
      <rPr>
        <b/>
        <sz val="10"/>
        <rFont val="Times New Roman"/>
        <family val="1"/>
      </rPr>
      <t>VN523 /dailyVN532/daily,</t>
    </r>
    <r>
      <rPr>
        <b/>
        <sz val="10"/>
        <rFont val="宋体"/>
        <family val="3"/>
        <charset val="134"/>
      </rPr>
      <t>二程</t>
    </r>
    <r>
      <rPr>
        <b/>
        <sz val="10"/>
        <rFont val="Times New Roman"/>
        <family val="1"/>
      </rPr>
      <t>BOM/daily</t>
    </r>
    <phoneticPr fontId="78" type="noConversion"/>
  </si>
  <si>
    <r>
      <rPr>
        <b/>
        <sz val="10"/>
        <color indexed="8"/>
        <rFont val="Times New Roman"/>
        <family val="1"/>
      </rPr>
      <t>3天</t>
    </r>
    <r>
      <rPr>
        <b/>
        <sz val="10"/>
        <color indexed="8"/>
        <rFont val="楷体_GB2312"/>
        <charset val="134"/>
      </rPr>
      <t/>
    </r>
  </si>
  <si>
    <r>
      <t>CZ 1:250</t>
    </r>
    <r>
      <rPr>
        <b/>
        <sz val="9"/>
        <rFont val="宋体"/>
        <family val="3"/>
        <charset val="134"/>
      </rPr>
      <t>重货价格</t>
    </r>
    <phoneticPr fontId="78" type="noConversion"/>
  </si>
  <si>
    <t>2851393084              tangjun@szt.com.cn</t>
  </si>
  <si>
    <t>4.00+0.01</t>
  </si>
  <si>
    <r>
      <t>CAI   1:300</t>
    </r>
    <r>
      <rPr>
        <b/>
        <sz val="10"/>
        <color theme="1"/>
        <rFont val="宋体"/>
        <family val="3"/>
        <charset val="134"/>
      </rPr>
      <t>散</t>
    </r>
    <phoneticPr fontId="78" type="noConversion"/>
  </si>
  <si>
    <t>XJ761/247</t>
    <phoneticPr fontId="78" type="noConversion"/>
  </si>
  <si>
    <r>
      <t>XJ 1:200</t>
    </r>
    <r>
      <rPr>
        <b/>
        <sz val="10"/>
        <rFont val="宋体"/>
        <family val="3"/>
        <charset val="134"/>
      </rPr>
      <t>托盘</t>
    </r>
    <phoneticPr fontId="78" type="noConversion"/>
  </si>
  <si>
    <r>
      <t>XJ 1:300</t>
    </r>
    <r>
      <rPr>
        <b/>
        <sz val="10"/>
        <rFont val="宋体"/>
        <family val="3"/>
        <charset val="134"/>
      </rPr>
      <t>托盘</t>
    </r>
    <phoneticPr fontId="78" type="noConversion"/>
  </si>
  <si>
    <r>
      <t xml:space="preserve">XJ </t>
    </r>
    <r>
      <rPr>
        <b/>
        <sz val="10"/>
        <rFont val="宋体"/>
        <family val="3"/>
        <charset val="134"/>
      </rPr>
      <t>散货</t>
    </r>
    <phoneticPr fontId="78" type="noConversion"/>
  </si>
  <si>
    <r>
      <t>XJ 1:200</t>
    </r>
    <r>
      <rPr>
        <b/>
        <sz val="10"/>
        <rFont val="宋体"/>
        <family val="3"/>
        <charset val="134"/>
      </rPr>
      <t>散货</t>
    </r>
    <phoneticPr fontId="78" type="noConversion"/>
  </si>
  <si>
    <r>
      <t>XJ 1:300</t>
    </r>
    <r>
      <rPr>
        <b/>
        <sz val="10"/>
        <rFont val="宋体"/>
        <family val="3"/>
        <charset val="134"/>
      </rPr>
      <t>散货</t>
    </r>
    <phoneticPr fontId="78" type="noConversion"/>
  </si>
  <si>
    <t>/</t>
    <phoneticPr fontId="78" type="noConversion"/>
  </si>
  <si>
    <r>
      <t>1</t>
    </r>
    <r>
      <rPr>
        <b/>
        <sz val="10"/>
        <color indexed="8"/>
        <rFont val="宋体"/>
        <family val="3"/>
        <charset val="134"/>
      </rPr>
      <t>天</t>
    </r>
    <phoneticPr fontId="78" type="noConversion"/>
  </si>
  <si>
    <t>FM/daily</t>
    <phoneticPr fontId="78" type="noConversion"/>
  </si>
  <si>
    <r>
      <rPr>
        <b/>
        <sz val="10"/>
        <rFont val="宋体"/>
        <family val="3"/>
        <charset val="134"/>
      </rPr>
      <t>散货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托盘</t>
    </r>
    <phoneticPr fontId="78" type="noConversion"/>
  </si>
  <si>
    <t>6.25+1.21</t>
  </si>
  <si>
    <t>散货</t>
    <phoneticPr fontId="78" type="noConversion"/>
  </si>
  <si>
    <t>NRT</t>
    <phoneticPr fontId="78" type="noConversion"/>
  </si>
  <si>
    <r>
      <rPr>
        <b/>
        <sz val="10"/>
        <color rgb="FFFF0000"/>
        <rFont val="宋体"/>
        <family val="3"/>
        <charset val="134"/>
      </rPr>
      <t>散货单询</t>
    </r>
    <phoneticPr fontId="78" type="noConversion"/>
  </si>
  <si>
    <t xml:space="preserve">48.00 </t>
  </si>
  <si>
    <t xml:space="preserve">47.00 </t>
  </si>
  <si>
    <t>47.00 2</t>
  </si>
  <si>
    <t xml:space="preserve">46.00 </t>
  </si>
  <si>
    <r>
      <t>VN HAN over 500kgs with 1:300</t>
    </r>
    <r>
      <rPr>
        <b/>
        <sz val="10"/>
        <rFont val="宋体"/>
        <family val="3"/>
        <charset val="134"/>
      </rPr>
      <t>重货（仅限宽体机）</t>
    </r>
    <phoneticPr fontId="78" type="noConversion"/>
  </si>
  <si>
    <r>
      <t>VN HAN over 100kgs with 1:500</t>
    </r>
    <r>
      <rPr>
        <b/>
        <sz val="10"/>
        <rFont val="宋体"/>
        <family val="3"/>
        <charset val="134"/>
      </rPr>
      <t>重货（仅限宽体机）</t>
    </r>
    <phoneticPr fontId="78" type="noConversion"/>
  </si>
  <si>
    <r>
      <rPr>
        <b/>
        <sz val="10"/>
        <color indexed="8"/>
        <rFont val="楷体_GB2312"/>
        <charset val="134"/>
      </rPr>
      <t>散货</t>
    </r>
    <r>
      <rPr>
        <b/>
        <sz val="10"/>
        <color indexed="8"/>
        <rFont val="Times New Roman"/>
        <family val="1"/>
      </rPr>
      <t>/</t>
    </r>
    <r>
      <rPr>
        <b/>
        <sz val="10"/>
        <color indexed="8"/>
        <rFont val="楷体_GB2312"/>
        <charset val="134"/>
      </rPr>
      <t>托盘</t>
    </r>
    <phoneticPr fontId="78" type="noConversion"/>
  </si>
  <si>
    <r>
      <t xml:space="preserve"> 1:300</t>
    </r>
    <r>
      <rPr>
        <b/>
        <sz val="10"/>
        <rFont val="宋体"/>
        <family val="3"/>
        <charset val="134"/>
      </rPr>
      <t>重货价</t>
    </r>
    <r>
      <rPr>
        <b/>
        <sz val="10"/>
        <rFont val="Times New Roman"/>
        <family val="1"/>
      </rPr>
      <t xml:space="preserve"> </t>
    </r>
  </si>
  <si>
    <t>DAC</t>
    <phoneticPr fontId="78" type="noConversion"/>
  </si>
  <si>
    <r>
      <t>CZ</t>
    </r>
    <r>
      <rPr>
        <b/>
        <sz val="10"/>
        <rFont val="宋体"/>
        <family val="3"/>
        <charset val="134"/>
      </rPr>
      <t>头程</t>
    </r>
    <r>
      <rPr>
        <b/>
        <sz val="10"/>
        <rFont val="Times New Roman"/>
        <family val="1"/>
      </rPr>
      <t>daily; CZ3091</t>
    </r>
    <r>
      <rPr>
        <b/>
        <sz val="10"/>
        <rFont val="宋体"/>
        <family val="3"/>
        <charset val="134"/>
      </rPr>
      <t>航班daily</t>
    </r>
    <r>
      <rPr>
        <b/>
        <sz val="10"/>
        <rFont val="宋体"/>
        <family val="3"/>
        <charset val="134"/>
      </rPr>
      <t>宽体</t>
    </r>
    <r>
      <rPr>
        <b/>
        <sz val="10"/>
        <rFont val="宋体"/>
        <family val="3"/>
        <charset val="134"/>
      </rPr>
      <t>，</t>
    </r>
    <r>
      <rPr>
        <b/>
        <sz val="10"/>
        <rFont val="Times New Roman"/>
        <family val="1"/>
      </rPr>
      <t>CZ397/daily</t>
    </r>
    <r>
      <rPr>
        <b/>
        <sz val="10"/>
        <rFont val="宋体"/>
        <family val="3"/>
        <charset val="134"/>
      </rPr>
      <t>窄体机型</t>
    </r>
    <r>
      <rPr>
        <b/>
        <sz val="10"/>
        <rFont val="Times New Roman"/>
        <family val="1"/>
      </rPr>
      <t>15:05</t>
    </r>
    <r>
      <rPr>
        <b/>
        <sz val="10"/>
        <rFont val="宋体"/>
        <family val="3"/>
        <charset val="134"/>
      </rPr>
      <t>起飞</t>
    </r>
    <phoneticPr fontId="78" type="noConversion"/>
  </si>
  <si>
    <r>
      <t>CZ369/dailyETD16:45  CZ313/daily ETD0800</t>
    </r>
    <r>
      <rPr>
        <b/>
        <sz val="10"/>
        <rFont val="宋体"/>
        <family val="3"/>
        <charset val="134"/>
      </rPr>
      <t>单件重量小于</t>
    </r>
    <r>
      <rPr>
        <b/>
        <sz val="10"/>
        <rFont val="Times New Roman"/>
        <family val="1"/>
      </rPr>
      <t>50KG</t>
    </r>
    <phoneticPr fontId="78" type="noConversion"/>
  </si>
  <si>
    <r>
      <t>CZ369/CZ313/1:300</t>
    </r>
    <r>
      <rPr>
        <b/>
        <sz val="10"/>
        <rFont val="宋体"/>
        <family val="3"/>
        <charset val="134"/>
      </rPr>
      <t>重货</t>
    </r>
    <phoneticPr fontId="78" type="noConversion"/>
  </si>
  <si>
    <r>
      <rPr>
        <b/>
        <sz val="10"/>
        <rFont val="宋体"/>
        <family val="3"/>
        <charset val="134"/>
      </rPr>
      <t>有效期：</t>
    </r>
    <r>
      <rPr>
        <b/>
        <sz val="10"/>
        <rFont val="Times New Roman"/>
        <family val="1"/>
      </rPr>
      <t>2024</t>
    </r>
    <r>
      <rPr>
        <b/>
        <sz val="10"/>
        <rFont val="宋体"/>
        <family val="3"/>
        <charset val="134"/>
      </rPr>
      <t>年</t>
    </r>
    <r>
      <rPr>
        <b/>
        <sz val="10"/>
        <rFont val="Times New Roman"/>
        <family val="1"/>
      </rPr>
      <t>06</t>
    </r>
    <r>
      <rPr>
        <b/>
        <sz val="10"/>
        <rFont val="宋体"/>
        <family val="3"/>
        <charset val="134"/>
      </rPr>
      <t>月</t>
    </r>
    <r>
      <rPr>
        <b/>
        <sz val="10"/>
        <rFont val="Times New Roman"/>
        <family val="1"/>
      </rPr>
      <t>14</t>
    </r>
    <r>
      <rPr>
        <b/>
        <sz val="10"/>
        <rFont val="宋体"/>
        <family val="3"/>
        <charset val="134"/>
      </rPr>
      <t>日</t>
    </r>
    <phoneticPr fontId="78" type="noConversion"/>
  </si>
  <si>
    <t>DXB 1:500</t>
    <phoneticPr fontId="78" type="noConversion"/>
  </si>
  <si>
    <r>
      <t>CMB</t>
    </r>
    <r>
      <rPr>
        <b/>
        <sz val="10"/>
        <rFont val="宋体"/>
        <family val="3"/>
        <charset val="134"/>
      </rPr>
      <t>托盘</t>
    </r>
    <phoneticPr fontId="78" type="noConversion"/>
  </si>
  <si>
    <r>
      <t>CMB</t>
    </r>
    <r>
      <rPr>
        <b/>
        <sz val="10"/>
        <rFont val="宋体"/>
        <family val="3"/>
        <charset val="134"/>
      </rPr>
      <t>散货</t>
    </r>
    <phoneticPr fontId="78" type="noConversion"/>
  </si>
  <si>
    <t xml:space="preserve">MU6021/12456 </t>
    <phoneticPr fontId="78" type="noConversion"/>
  </si>
  <si>
    <r>
      <rPr>
        <b/>
        <sz val="9"/>
        <rFont val="Times New Roman"/>
        <family val="1"/>
      </rPr>
      <t>CK261/23456</t>
    </r>
    <r>
      <rPr>
        <b/>
        <sz val="9"/>
        <rFont val="楷体_GB2312"/>
        <charset val="134"/>
      </rPr>
      <t>信息费各</t>
    </r>
    <r>
      <rPr>
        <b/>
        <sz val="9"/>
        <rFont val="Times New Roman"/>
        <family val="1"/>
      </rPr>
      <t>20</t>
    </r>
    <r>
      <rPr>
        <b/>
        <sz val="9"/>
        <rFont val="楷体_GB2312"/>
        <charset val="134"/>
      </rPr>
      <t>元</t>
    </r>
    <r>
      <rPr>
        <b/>
        <sz val="9"/>
        <rFont val="Times New Roman"/>
        <family val="1"/>
      </rPr>
      <t>/</t>
    </r>
    <r>
      <rPr>
        <b/>
        <sz val="9"/>
        <rFont val="楷体_GB2312"/>
        <charset val="134"/>
      </rPr>
      <t>主单</t>
    </r>
    <r>
      <rPr>
        <b/>
        <sz val="9"/>
        <rFont val="Times New Roman"/>
        <family val="1"/>
      </rPr>
      <t>/</t>
    </r>
    <r>
      <rPr>
        <b/>
        <sz val="9"/>
        <rFont val="楷体_GB2312"/>
        <charset val="134"/>
      </rPr>
      <t>分单（泡货价）</t>
    </r>
    <phoneticPr fontId="78" type="noConversion"/>
  </si>
  <si>
    <t>/</t>
    <phoneticPr fontId="78" type="noConversion"/>
  </si>
  <si>
    <t>CTS</t>
    <phoneticPr fontId="78" type="noConversion"/>
  </si>
  <si>
    <t>KIX</t>
    <phoneticPr fontId="78" type="noConversion"/>
  </si>
  <si>
    <t>NRT</t>
    <phoneticPr fontId="78" type="noConversion"/>
  </si>
  <si>
    <r>
      <t>RH830/234567ETD0550</t>
    </r>
    <r>
      <rPr>
        <b/>
        <sz val="10"/>
        <color theme="1"/>
        <rFont val="宋体"/>
        <family val="3"/>
        <charset val="134"/>
      </rPr>
      <t>程</t>
    </r>
    <r>
      <rPr>
        <b/>
        <sz val="10"/>
        <color theme="1"/>
        <rFont val="Times New Roman"/>
        <family val="1"/>
      </rPr>
      <t xml:space="preserve">RH371/234567                             </t>
    </r>
    <phoneticPr fontId="78" type="noConversion"/>
  </si>
  <si>
    <t>RH830/234567ETD0550</t>
    <phoneticPr fontId="78" type="noConversion"/>
  </si>
  <si>
    <t>HKG</t>
    <phoneticPr fontId="78" type="noConversion"/>
  </si>
  <si>
    <r>
      <t>2</t>
    </r>
    <r>
      <rPr>
        <b/>
        <sz val="10"/>
        <color indexed="8"/>
        <rFont val="宋体"/>
        <family val="3"/>
        <charset val="134"/>
      </rPr>
      <t>天</t>
    </r>
    <phoneticPr fontId="78" type="noConversion"/>
  </si>
  <si>
    <r>
      <t>2</t>
    </r>
    <r>
      <rPr>
        <b/>
        <sz val="10"/>
        <color indexed="8"/>
        <rFont val="楷体_GB2312"/>
        <charset val="134"/>
      </rPr>
      <t>天</t>
    </r>
    <phoneticPr fontId="78" type="noConversion"/>
  </si>
  <si>
    <r>
      <t>散货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托盘</t>
    </r>
    <phoneticPr fontId="78" type="noConversion"/>
  </si>
  <si>
    <r>
      <rPr>
        <b/>
        <sz val="10"/>
        <rFont val="宋体"/>
        <family val="3"/>
        <charset val="134"/>
      </rPr>
      <t>散货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托盘</t>
    </r>
    <phoneticPr fontId="78" type="noConversion"/>
  </si>
  <si>
    <t>1.00+0.00</t>
    <phoneticPr fontId="78" type="noConversion"/>
  </si>
  <si>
    <r>
      <rPr>
        <b/>
        <sz val="10"/>
        <rFont val="Times New Roman"/>
        <family val="1"/>
      </rPr>
      <t>CZ 1:250</t>
    </r>
    <r>
      <rPr>
        <b/>
        <sz val="10"/>
        <rFont val="宋体"/>
        <family val="3"/>
        <charset val="134"/>
      </rPr>
      <t>重货</t>
    </r>
    <phoneticPr fontId="78" type="noConversion"/>
  </si>
  <si>
    <r>
      <t>CZ 1:250</t>
    </r>
    <r>
      <rPr>
        <b/>
        <sz val="9"/>
        <rFont val="宋体"/>
        <family val="3"/>
        <charset val="134"/>
      </rPr>
      <t>重货价</t>
    </r>
    <phoneticPr fontId="78" type="noConversion"/>
  </si>
  <si>
    <r>
      <rPr>
        <b/>
        <sz val="10"/>
        <color theme="1"/>
        <rFont val="楷体_GB2312"/>
        <charset val="134"/>
      </rPr>
      <t>有效期：</t>
    </r>
    <r>
      <rPr>
        <b/>
        <sz val="10"/>
        <color theme="1"/>
        <rFont val="Times New Roman"/>
        <family val="1"/>
      </rPr>
      <t>2024</t>
    </r>
    <r>
      <rPr>
        <b/>
        <sz val="10"/>
        <color theme="1"/>
        <rFont val="楷体_GB2312"/>
        <charset val="134"/>
      </rPr>
      <t>年</t>
    </r>
    <r>
      <rPr>
        <b/>
        <sz val="10"/>
        <color theme="1"/>
        <rFont val="Times New Roman"/>
        <family val="1"/>
      </rPr>
      <t>07</t>
    </r>
    <r>
      <rPr>
        <b/>
        <sz val="10"/>
        <color theme="1"/>
        <rFont val="楷体_GB2312"/>
        <charset val="134"/>
      </rPr>
      <t>月</t>
    </r>
    <r>
      <rPr>
        <b/>
        <sz val="10"/>
        <color theme="1"/>
        <rFont val="Times New Roman"/>
        <family val="1"/>
      </rPr>
      <t>01</t>
    </r>
    <r>
      <rPr>
        <b/>
        <sz val="10"/>
        <color theme="1"/>
        <rFont val="楷体_GB2312"/>
        <charset val="134"/>
      </rPr>
      <t>日</t>
    </r>
    <phoneticPr fontId="78" type="noConversion"/>
  </si>
</sst>
</file>

<file path=xl/styles.xml><?xml version="1.0" encoding="utf-8"?>
<styleSheet xmlns="http://schemas.openxmlformats.org/spreadsheetml/2006/main">
  <numFmts count="31">
    <numFmt numFmtId="41" formatCode="_ * #,##0_ ;_ * \-#,##0_ ;_ * &quot;-&quot;_ ;_ @_ "/>
    <numFmt numFmtId="43" formatCode="_ * #,##0.00_ ;_ * \-#,##0.00_ ;_ * &quot;-&quot;??_ ;_ @_ "/>
    <numFmt numFmtId="176" formatCode="&quot;￥&quot;#,##0;&quot;￥&quot;\-#,##0"/>
    <numFmt numFmtId="177" formatCode="0.00_)"/>
    <numFmt numFmtId="178" formatCode="_-* #,##0.00_-;\-* #,##0.00_-;_-* &quot;-&quot;??_-;_-@_-"/>
    <numFmt numFmtId="179" formatCode="&quot;$&quot;#,##0;[Red]\-&quot;$&quot;#,##0"/>
    <numFmt numFmtId="180" formatCode="0.00_ ;[Red]\-0.00\ "/>
    <numFmt numFmtId="181" formatCode="_(* #,##0_);_(* \(#,##0\);_(* &quot;-&quot;_);_(@_)"/>
    <numFmt numFmtId="182" formatCode="_(&quot;$&quot;* #,##0.00_);_(&quot;$&quot;* \(#,##0.00\);_(&quot;$&quot;* &quot;-&quot;??_);_(@_)"/>
    <numFmt numFmtId="183" formatCode="0.00_);[Red]\(0.00\)"/>
    <numFmt numFmtId="184" formatCode="0.000%"/>
    <numFmt numFmtId="185" formatCode="_(&quot;$&quot;* #,##0_);_(&quot;$&quot;* \(#,##0\);_(&quot;$&quot;* &quot;-&quot;_);_(@_)"/>
    <numFmt numFmtId="186" formatCode="_ * #,##0_ ;_ * &quot;\&quot;&quot;\&quot;&quot;\&quot;&quot;\&quot;&quot;\&quot;&quot;\&quot;\-#,##0_ ;_ * &quot;-&quot;_ ;_ @_ "/>
    <numFmt numFmtId="187" formatCode="#,##0.000_);[Red]\(#,##0.000\)"/>
    <numFmt numFmtId="188" formatCode="&quot;\&quot;#,##0;[Red]&quot;\&quot;&quot;\&quot;\-#,##0"/>
    <numFmt numFmtId="189" formatCode="&quot;\&quot;#,##0.00;[Red]&quot;\&quot;&quot;\&quot;&quot;\&quot;&quot;\&quot;&quot;\&quot;&quot;\&quot;\-#,##0.00"/>
    <numFmt numFmtId="190" formatCode="&quot;\&quot;#,##0.00;[Red]&quot;\&quot;\-#,##0.00"/>
    <numFmt numFmtId="191" formatCode="\$#,##0\ ;\(\$#,##0\)"/>
    <numFmt numFmtId="192" formatCode="&quot;Ç&quot;\ &quot;´&quot;&quot;´&quot;&quot;´&quot;&quot;´&quot;\ &quot;¤.È.&quot;\ &quot;¤&quot;&quot;¤&quot;&quot;¤&quot;&quot;¤&quot;"/>
    <numFmt numFmtId="193" formatCode="&quot;$&quot;#,##0.00;[Red]\-&quot;$&quot;#,##0.00"/>
    <numFmt numFmtId="194" formatCode="0_ "/>
    <numFmt numFmtId="195" formatCode="_ &quot;￥&quot;* #,##0.00_ ;_ &quot;￥&quot;* \-#,##0.00_ ;_ &quot;￥&quot;* \-??_ ;_ @_ "/>
    <numFmt numFmtId="196" formatCode="_-&quot;£&quot;* #,##0.00_-;\-&quot;£&quot;* #,##0.00_-;_-&quot;£&quot;* &quot;-&quot;??_-;_-@_-"/>
    <numFmt numFmtId="197" formatCode="_(* #,##0.00_);_(* \(#,##0.00\);_(* &quot;-&quot;??_);_(@_)"/>
    <numFmt numFmtId="198" formatCode="_-* #,##0_-;\-* #,##0_-;_-* &quot;-&quot;_-;_-@_-"/>
    <numFmt numFmtId="199" formatCode="&quot;\&quot;#,##0;[Red]&quot;\&quot;\-#,##0"/>
    <numFmt numFmtId="200" formatCode="0.00_ "/>
    <numFmt numFmtId="201" formatCode="0.0"/>
    <numFmt numFmtId="202" formatCode="0.0_);[Red]\(0.0\)"/>
    <numFmt numFmtId="203" formatCode="0.00_);\(0.00\)"/>
    <numFmt numFmtId="0" formatCode="_-[$$-404]* #,##0.00_-;\-[$$-404]* #,##0.00_-;_-[$$-404]* &quot;-&quot;??_-;_-@_-"/>
  </numFmts>
  <fonts count="192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4"/>
      <name val="楷体_GB2312"/>
      <charset val="134"/>
    </font>
    <font>
      <sz val="11"/>
      <name val="楷体_GB2312"/>
      <charset val="134"/>
    </font>
    <font>
      <sz val="11"/>
      <name val="Times New Roman"/>
      <family val="1"/>
    </font>
    <font>
      <sz val="11"/>
      <color indexed="8"/>
      <name val="Times New Roman"/>
      <family val="1"/>
    </font>
    <font>
      <sz val="12"/>
      <name val="楷体_GB2312"/>
      <charset val="134"/>
    </font>
    <font>
      <sz val="11"/>
      <name val=""/>
      <family val="1"/>
      <charset val="255"/>
    </font>
    <font>
      <sz val="10"/>
      <name val="Helv"/>
      <family val="2"/>
    </font>
    <font>
      <sz val="10"/>
      <name val="楷体_GB2312"/>
      <charset val="134"/>
    </font>
    <font>
      <sz val="10"/>
      <name val="Times New Roman"/>
      <family val="1"/>
    </font>
    <font>
      <sz val="11"/>
      <color indexed="8"/>
      <name val="楷体_GB2312"/>
      <charset val="134"/>
    </font>
    <font>
      <sz val="12"/>
      <color indexed="8"/>
      <name val="Times New Roman"/>
      <family val="1"/>
    </font>
    <font>
      <sz val="12"/>
      <color indexed="8"/>
      <name val="楷体_GB2312"/>
      <charset val="134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楷体_GB2312"/>
      <charset val="134"/>
    </font>
    <font>
      <b/>
      <sz val="10"/>
      <name val="楷体_GB2312"/>
      <charset val="134"/>
    </font>
    <font>
      <b/>
      <sz val="10"/>
      <color indexed="8"/>
      <name val="楷体_GB2312"/>
      <charset val="134"/>
    </font>
    <font>
      <b/>
      <sz val="9"/>
      <color indexed="8"/>
      <name val="Times New Roman"/>
      <family val="1"/>
    </font>
    <font>
      <sz val="9"/>
      <color indexed="53"/>
      <name val="Times New Roman"/>
      <family val="1"/>
    </font>
    <font>
      <sz val="9"/>
      <name val="Times New Roman"/>
      <family val="1"/>
    </font>
    <font>
      <sz val="14"/>
      <color indexed="9"/>
      <name val="楷体_GB2312"/>
      <charset val="134"/>
    </font>
    <font>
      <b/>
      <sz val="14"/>
      <name val="楷体_GB2312"/>
      <charset val="134"/>
    </font>
    <font>
      <b/>
      <sz val="9"/>
      <name val="Times New Roman"/>
      <family val="1"/>
    </font>
    <font>
      <u/>
      <sz val="9"/>
      <color indexed="12"/>
      <name val="Times New Roman"/>
      <family val="1"/>
    </font>
    <font>
      <b/>
      <u/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sz val="9"/>
      <color theme="1"/>
      <name val="Times New Roman"/>
      <family val="1"/>
    </font>
    <font>
      <sz val="10"/>
      <color indexed="53"/>
      <name val="Times New Roman"/>
      <family val="1"/>
    </font>
    <font>
      <b/>
      <sz val="10"/>
      <color indexed="53"/>
      <name val="Times New Roman"/>
      <family val="1"/>
    </font>
    <font>
      <sz val="10"/>
      <color indexed="10"/>
      <name val="Times New Roman"/>
      <family val="1"/>
    </font>
    <font>
      <b/>
      <sz val="10"/>
      <color indexed="9"/>
      <name val="楷体_GB2312"/>
      <charset val="134"/>
    </font>
    <font>
      <sz val="10"/>
      <color theme="0" tint="-9.9978637043366805E-2"/>
      <name val="Times New Roman"/>
      <family val="1"/>
    </font>
    <font>
      <b/>
      <sz val="10"/>
      <color rgb="FFFF0000"/>
      <name val="Times New Roman"/>
      <family val="1"/>
    </font>
    <font>
      <sz val="10"/>
      <color indexed="9"/>
      <name val="Times New Roman"/>
      <family val="1"/>
    </font>
    <font>
      <sz val="10"/>
      <color theme="1"/>
      <name val="楷体_GB2312"/>
      <charset val="134"/>
    </font>
    <font>
      <b/>
      <sz val="10"/>
      <name val="Arial"/>
      <family val="2"/>
    </font>
    <font>
      <b/>
      <sz val="10"/>
      <color theme="1"/>
      <name val="楷体_GB2312"/>
      <charset val="134"/>
    </font>
    <font>
      <sz val="9"/>
      <color theme="1"/>
      <name val="Times New Roman"/>
      <family val="1"/>
    </font>
    <font>
      <u/>
      <sz val="10"/>
      <color indexed="12"/>
      <name val="Times New Roman"/>
      <family val="1"/>
    </font>
    <font>
      <u/>
      <sz val="12"/>
      <color indexed="12"/>
      <name val="宋体"/>
      <family val="3"/>
      <charset val="134"/>
    </font>
    <font>
      <b/>
      <sz val="10"/>
      <color theme="3"/>
      <name val="Times New Roman"/>
      <family val="1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</font>
    <font>
      <b/>
      <sz val="9"/>
      <color rgb="FFFF0000"/>
      <name val="Times New Roman"/>
      <family val="1"/>
    </font>
    <font>
      <b/>
      <sz val="10"/>
      <color rgb="FFFF0000"/>
      <name val="宋体"/>
      <family val="3"/>
      <charset val="134"/>
    </font>
    <font>
      <b/>
      <i/>
      <sz val="10"/>
      <color indexed="53"/>
      <name val="Times New Roman"/>
      <family val="1"/>
    </font>
    <font>
      <b/>
      <i/>
      <sz val="10"/>
      <color indexed="8"/>
      <name val="Times New Roman"/>
      <family val="1"/>
    </font>
    <font>
      <b/>
      <i/>
      <sz val="10"/>
      <color indexed="60"/>
      <name val="Times New Roman"/>
      <family val="1"/>
    </font>
    <font>
      <b/>
      <sz val="11"/>
      <name val="Times New Roman"/>
      <family val="1"/>
    </font>
    <font>
      <sz val="14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9"/>
      <color indexed="9"/>
      <name val="Times New Roman"/>
      <family val="1"/>
    </font>
    <font>
      <b/>
      <u/>
      <sz val="9"/>
      <color theme="1"/>
      <name val="Times New Roman"/>
      <family val="1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i/>
      <sz val="9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9"/>
      <color indexed="8"/>
      <name val="宋体"/>
      <family val="3"/>
      <charset val="134"/>
    </font>
    <font>
      <b/>
      <sz val="10"/>
      <color theme="0"/>
      <name val="楷体_GB2312"/>
      <charset val="134"/>
    </font>
    <font>
      <b/>
      <sz val="10"/>
      <color theme="0" tint="-4.9989318521683403E-2"/>
      <name val="Times New Roman"/>
      <family val="1"/>
    </font>
    <font>
      <b/>
      <sz val="9"/>
      <name val="楷体_GB2312"/>
      <charset val="134"/>
    </font>
    <font>
      <sz val="9"/>
      <color indexed="8"/>
      <name val="Times New Roman"/>
      <family val="1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Times New Roman"/>
      <family val="1"/>
    </font>
    <font>
      <sz val="9"/>
      <color rgb="FFFF0000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Times New Roman"/>
      <family val="1"/>
    </font>
    <font>
      <b/>
      <sz val="11"/>
      <color indexed="42"/>
      <name val="宋体"/>
      <family val="3"/>
      <charset val="134"/>
    </font>
    <font>
      <sz val="10"/>
      <color indexed="8"/>
      <name val="Arial"/>
      <family val="2"/>
    </font>
    <font>
      <b/>
      <sz val="15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2"/>
      <name val="Arial"/>
      <family val="2"/>
    </font>
    <font>
      <sz val="11"/>
      <color indexed="62"/>
      <name val="宋体"/>
      <family val="3"/>
      <charset val="134"/>
    </font>
    <font>
      <sz val="12"/>
      <name val="新細明體"/>
      <family val="1"/>
    </font>
    <font>
      <sz val="11"/>
      <color theme="1"/>
      <name val="Arial"/>
      <family val="2"/>
    </font>
    <font>
      <sz val="12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name val="Arial"/>
      <family val="2"/>
    </font>
    <font>
      <b/>
      <sz val="11"/>
      <color indexed="9"/>
      <name val="宋体"/>
      <family val="3"/>
      <charset val="134"/>
    </font>
    <font>
      <u/>
      <sz val="10.199999999999999"/>
      <color indexed="12"/>
      <name val="宋体"/>
      <family val="3"/>
      <charset val="134"/>
    </font>
    <font>
      <sz val="8"/>
      <name val="Arial"/>
      <family val="2"/>
    </font>
    <font>
      <sz val="11"/>
      <color indexed="20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0"/>
      <name val="MS Sans Serif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b/>
      <sz val="13"/>
      <color indexed="62"/>
      <name val="宋体"/>
      <family val="3"/>
      <charset val="134"/>
    </font>
    <font>
      <sz val="11"/>
      <name val="ＭＳ ゴシック"/>
      <family val="3"/>
    </font>
    <font>
      <b/>
      <sz val="11"/>
      <color indexed="63"/>
      <name val="宋体"/>
      <family val="3"/>
      <charset val="134"/>
    </font>
    <font>
      <u/>
      <sz val="12"/>
      <color indexed="36"/>
      <name val="宋体"/>
      <family val="3"/>
      <charset val="134"/>
    </font>
    <font>
      <u/>
      <sz val="9"/>
      <color indexed="12"/>
      <name val="楷体_GB2312"/>
      <charset val="134"/>
    </font>
    <font>
      <b/>
      <sz val="10"/>
      <color theme="1"/>
      <name val="微软雅黑"/>
      <family val="2"/>
      <charset val="134"/>
    </font>
    <font>
      <b/>
      <sz val="10"/>
      <color rgb="FFFF0000"/>
      <name val="楷体_GB2312"/>
      <charset val="134"/>
    </font>
    <font>
      <u/>
      <sz val="10"/>
      <color indexed="12"/>
      <name val="宋体"/>
      <family val="3"/>
      <charset val="134"/>
    </font>
    <font>
      <sz val="10"/>
      <name val="微软雅黑"/>
      <family val="2"/>
      <charset val="134"/>
    </font>
    <font>
      <b/>
      <sz val="9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楷体_GB2312"/>
      <charset val="134"/>
    </font>
    <font>
      <b/>
      <sz val="9"/>
      <color rgb="FFFF0000"/>
      <name val="宋体"/>
      <family val="3"/>
      <charset val="134"/>
    </font>
    <font>
      <b/>
      <sz val="10"/>
      <color indexed="53"/>
      <name val="楷体_GB2312"/>
      <charset val="134"/>
    </font>
    <font>
      <b/>
      <i/>
      <sz val="10"/>
      <color indexed="8"/>
      <name val="楷体_GB2312"/>
      <charset val="134"/>
    </font>
    <font>
      <sz val="10"/>
      <color theme="0"/>
      <name val="Times New Roman"/>
      <family val="1"/>
    </font>
    <font>
      <b/>
      <sz val="10"/>
      <color theme="3" tint="0.59999389629810485"/>
      <name val="Times New Roman"/>
      <family val="1"/>
    </font>
    <font>
      <b/>
      <sz val="9"/>
      <color theme="0"/>
      <name val="Times New Roman"/>
      <family val="1"/>
    </font>
    <font>
      <b/>
      <sz val="10"/>
      <color theme="0"/>
      <name val="宋体"/>
      <family val="3"/>
      <charset val="134"/>
    </font>
    <font>
      <b/>
      <sz val="9"/>
      <color indexed="9"/>
      <name val="华文细黑"/>
      <family val="3"/>
      <charset val="134"/>
    </font>
    <font>
      <b/>
      <sz val="9"/>
      <color theme="1"/>
      <name val="Arial"/>
      <family val="2"/>
    </font>
    <font>
      <sz val="10"/>
      <color rgb="FFFF0000"/>
      <name val="楷体_GB2312"/>
      <charset val="134"/>
    </font>
    <font>
      <b/>
      <sz val="14"/>
      <color theme="0"/>
      <name val="Times New Roman"/>
      <family val="1"/>
    </font>
    <font>
      <b/>
      <sz val="10"/>
      <color theme="0"/>
      <name val="Gulim"/>
      <family val="2"/>
      <charset val="129"/>
    </font>
    <font>
      <sz val="10"/>
      <name val="Tahoma"/>
      <family val="2"/>
    </font>
    <font>
      <b/>
      <sz val="9"/>
      <color rgb="FFFF0000"/>
      <name val="Arial"/>
      <family val="2"/>
    </font>
    <font>
      <sz val="9"/>
      <name val="宋体"/>
      <family val="3"/>
      <charset val="134"/>
      <scheme val="minor"/>
    </font>
    <font>
      <sz val="10"/>
      <color theme="1"/>
      <name val="华文宋体"/>
      <family val="3"/>
      <charset val="134"/>
    </font>
    <font>
      <u/>
      <sz val="10"/>
      <name val="Times New Roman"/>
      <family val="1"/>
    </font>
    <font>
      <u/>
      <sz val="10"/>
      <color theme="3" tint="0.39997558519241921"/>
      <name val="Times New Roman"/>
      <family val="1"/>
    </font>
    <font>
      <b/>
      <sz val="10"/>
      <color theme="3" tint="0.39997558519241921"/>
      <name val="Times New Roman"/>
      <family val="1"/>
    </font>
    <font>
      <u/>
      <sz val="10"/>
      <color rgb="FF0000FF"/>
      <name val="Times New Roman"/>
      <family val="1"/>
    </font>
    <font>
      <u/>
      <sz val="10"/>
      <color rgb="FF0000FF"/>
      <name val="宋体"/>
      <family val="3"/>
      <charset val="134"/>
    </font>
    <font>
      <sz val="10"/>
      <color rgb="FF0000FF"/>
      <name val="Times New Roman"/>
      <family val="1"/>
    </font>
    <font>
      <b/>
      <sz val="10"/>
      <color theme="3"/>
      <name val="楷体_GB2312"/>
      <charset val="134"/>
    </font>
    <font>
      <b/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56"/>
      <name val="宋体"/>
      <family val="3"/>
      <charset val="134"/>
      <scheme val="minor"/>
    </font>
    <font>
      <b/>
      <sz val="9"/>
      <color rgb="FFFF0000"/>
      <name val="楷体_GB2312"/>
      <charset val="134"/>
    </font>
    <font>
      <sz val="8"/>
      <name val="Times New Roman"/>
      <family val="1"/>
    </font>
    <font>
      <b/>
      <sz val="10"/>
      <name val="MingLiU_HKSCS-ExtB"/>
      <family val="1"/>
      <charset val="136"/>
    </font>
    <font>
      <b/>
      <sz val="10"/>
      <color theme="0"/>
      <name val="MingLiU_HKSCS-ExtB"/>
      <family val="1"/>
      <charset val="136"/>
    </font>
    <font>
      <b/>
      <sz val="10"/>
      <color rgb="FFFF0000"/>
      <name val="Arial"/>
      <family val="2"/>
    </font>
    <font>
      <b/>
      <i/>
      <sz val="10"/>
      <name val="Times New Roman"/>
      <family val="1"/>
    </font>
    <font>
      <sz val="10"/>
      <color rgb="FFFF0000"/>
      <name val="Tahoma"/>
      <family val="2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  <font>
      <sz val="10"/>
      <color indexed="8"/>
      <name val="华文宋体"/>
      <family val="3"/>
      <charset val="134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</font>
    <font>
      <sz val="9"/>
      <color rgb="FFFF0000"/>
      <name val="Times New Roman"/>
      <family val="1"/>
    </font>
    <font>
      <b/>
      <sz val="9"/>
      <color indexed="9"/>
      <name val="宋体"/>
      <family val="3"/>
      <charset val="134"/>
    </font>
    <font>
      <b/>
      <sz val="10"/>
      <color indexed="9"/>
      <name val="华文细黑"/>
      <family val="3"/>
      <charset val="134"/>
    </font>
    <font>
      <sz val="9"/>
      <color theme="1"/>
      <name val="宋体"/>
      <family val="3"/>
      <charset val="134"/>
    </font>
    <font>
      <b/>
      <sz val="10"/>
      <color theme="2"/>
      <name val="Times New Roman"/>
      <family val="1"/>
    </font>
    <font>
      <b/>
      <sz val="11"/>
      <color indexed="9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rgb="FFFFFF0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5117038483843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5117038483843"/>
        <bgColor theme="4" tint="0.79995117038483843"/>
      </patternFill>
    </fill>
  </fills>
  <borders count="6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682">
    <xf numFmtId="0" fontId="0" fillId="0" borderId="0" applyBorder="0"/>
    <xf numFmtId="0" fontId="10" fillId="0" borderId="0"/>
    <xf numFmtId="0" fontId="10" fillId="0" borderId="0"/>
    <xf numFmtId="0" fontId="10" fillId="0" borderId="0"/>
    <xf numFmtId="0" fontId="10" fillId="0" borderId="0"/>
    <xf numFmtId="0" fontId="79" fillId="0" borderId="31" applyNumberFormat="0" applyFill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10" fillId="0" borderId="0"/>
    <xf numFmtId="0" fontId="87" fillId="15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183" fontId="80" fillId="0" borderId="0">
      <alignment vertical="center"/>
    </xf>
    <xf numFmtId="0" fontId="9" fillId="0" borderId="0"/>
    <xf numFmtId="0" fontId="9" fillId="0" borderId="0"/>
    <xf numFmtId="177" fontId="89" fillId="0" borderId="0"/>
    <xf numFmtId="0" fontId="10" fillId="0" borderId="0"/>
    <xf numFmtId="0" fontId="90" fillId="0" borderId="0"/>
    <xf numFmtId="43" fontId="90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0" fillId="0" borderId="0"/>
    <xf numFmtId="0" fontId="90" fillId="0" borderId="0"/>
    <xf numFmtId="0" fontId="88" fillId="17" borderId="0" applyNumberFormat="0" applyBorder="0" applyAlignment="0" applyProtection="0">
      <alignment vertical="center"/>
    </xf>
    <xf numFmtId="0" fontId="9" fillId="0" borderId="0"/>
    <xf numFmtId="0" fontId="10" fillId="0" borderId="0"/>
    <xf numFmtId="0" fontId="10" fillId="0" borderId="0"/>
    <xf numFmtId="0" fontId="9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87" fillId="18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10" fillId="0" borderId="0"/>
    <xf numFmtId="0" fontId="88" fillId="21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90" fillId="0" borderId="0"/>
    <xf numFmtId="0" fontId="90" fillId="0" borderId="0"/>
    <xf numFmtId="0" fontId="87" fillId="16" borderId="0" applyNumberFormat="0" applyBorder="0" applyAlignment="0" applyProtection="0">
      <alignment vertical="center"/>
    </xf>
    <xf numFmtId="0" fontId="9" fillId="0" borderId="0"/>
    <xf numFmtId="0" fontId="10" fillId="0" borderId="0"/>
    <xf numFmtId="0" fontId="90" fillId="0" borderId="0"/>
    <xf numFmtId="0" fontId="88" fillId="17" borderId="0" applyNumberFormat="0" applyBorder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10" fillId="0" borderId="0"/>
    <xf numFmtId="0" fontId="87" fillId="0" borderId="0">
      <alignment vertical="center"/>
    </xf>
    <xf numFmtId="0" fontId="91" fillId="2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0" fillId="0" borderId="0"/>
    <xf numFmtId="0" fontId="90" fillId="0" borderId="0"/>
    <xf numFmtId="0" fontId="88" fillId="17" borderId="0" applyNumberFormat="0" applyBorder="0" applyAlignment="0" applyProtection="0">
      <alignment vertical="center"/>
    </xf>
    <xf numFmtId="0" fontId="9" fillId="0" borderId="0"/>
    <xf numFmtId="0" fontId="56" fillId="0" borderId="0" applyBorder="0"/>
    <xf numFmtId="0" fontId="90" fillId="0" borderId="0"/>
    <xf numFmtId="0" fontId="90" fillId="0" borderId="0"/>
    <xf numFmtId="0" fontId="9" fillId="0" borderId="0"/>
    <xf numFmtId="0" fontId="86" fillId="9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9" fillId="0" borderId="0"/>
    <xf numFmtId="0" fontId="10" fillId="0" borderId="0"/>
    <xf numFmtId="0" fontId="87" fillId="17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10" fillId="0" borderId="0"/>
    <xf numFmtId="0" fontId="87" fillId="16" borderId="0" applyNumberFormat="0" applyBorder="0" applyAlignment="0" applyProtection="0">
      <alignment vertical="center"/>
    </xf>
    <xf numFmtId="0" fontId="9" fillId="0" borderId="0"/>
    <xf numFmtId="0" fontId="10" fillId="0" borderId="0"/>
    <xf numFmtId="0" fontId="90" fillId="0" borderId="0"/>
    <xf numFmtId="0" fontId="90" fillId="0" borderId="0"/>
    <xf numFmtId="0" fontId="88" fillId="17" borderId="0" applyNumberFormat="0" applyBorder="0" applyAlignment="0" applyProtection="0">
      <alignment vertical="center"/>
    </xf>
    <xf numFmtId="0" fontId="9" fillId="0" borderId="0"/>
    <xf numFmtId="0" fontId="10" fillId="0" borderId="0"/>
    <xf numFmtId="0" fontId="92" fillId="10" borderId="33" applyNumberFormat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9" fillId="0" borderId="0"/>
    <xf numFmtId="0" fontId="90" fillId="0" borderId="0"/>
    <xf numFmtId="0" fontId="90" fillId="0" borderId="0"/>
    <xf numFmtId="0" fontId="88" fillId="17" borderId="0" applyNumberFormat="0" applyBorder="0" applyAlignment="0" applyProtection="0">
      <alignment vertical="center"/>
    </xf>
    <xf numFmtId="0" fontId="9" fillId="0" borderId="0"/>
    <xf numFmtId="0" fontId="90" fillId="0" borderId="0" applyBorder="0"/>
    <xf numFmtId="0" fontId="93" fillId="25" borderId="0" applyNumberFormat="0" applyBorder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9" fillId="0" borderId="0"/>
    <xf numFmtId="0" fontId="90" fillId="0" borderId="0"/>
    <xf numFmtId="0" fontId="90" fillId="0" borderId="0"/>
    <xf numFmtId="0" fontId="88" fillId="17" borderId="0" applyNumberFormat="0" applyBorder="0" applyAlignment="0" applyProtection="0">
      <alignment vertical="center"/>
    </xf>
    <xf numFmtId="0" fontId="9" fillId="0" borderId="0"/>
    <xf numFmtId="0" fontId="56" fillId="0" borderId="0" applyBorder="0"/>
    <xf numFmtId="0" fontId="90" fillId="0" borderId="0"/>
    <xf numFmtId="0" fontId="10" fillId="0" borderId="0"/>
    <xf numFmtId="0" fontId="9" fillId="0" borderId="0"/>
    <xf numFmtId="0" fontId="9" fillId="0" borderId="0"/>
    <xf numFmtId="0" fontId="90" fillId="0" borderId="0"/>
    <xf numFmtId="0" fontId="9" fillId="0" borderId="0"/>
    <xf numFmtId="0" fontId="9" fillId="0" borderId="0"/>
    <xf numFmtId="0" fontId="90" fillId="0" borderId="0"/>
    <xf numFmtId="0" fontId="10" fillId="0" borderId="0"/>
    <xf numFmtId="0" fontId="93" fillId="25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7" fillId="0" borderId="0"/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6" fillId="0" borderId="0" applyBorder="0"/>
    <xf numFmtId="0" fontId="93" fillId="25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90" fillId="0" borderId="0">
      <alignment vertical="center"/>
    </xf>
    <xf numFmtId="0" fontId="87" fillId="0" borderId="0"/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6" fontId="90" fillId="0" borderId="0" applyFont="0" applyFill="0" applyBorder="0" applyAlignment="0" applyProtection="0"/>
    <xf numFmtId="0" fontId="87" fillId="0" borderId="0"/>
    <xf numFmtId="0" fontId="88" fillId="24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176" fontId="90" fillId="0" borderId="0" applyFont="0" applyFill="0" applyBorder="0" applyAlignment="0" applyProtection="0"/>
    <xf numFmtId="0" fontId="87" fillId="0" borderId="0"/>
    <xf numFmtId="0" fontId="88" fillId="24" borderId="0" applyNumberFormat="0" applyBorder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90" fillId="0" borderId="0" applyBorder="0"/>
    <xf numFmtId="0" fontId="91" fillId="23" borderId="0" applyNumberFormat="0" applyBorder="0" applyAlignment="0" applyProtection="0">
      <alignment vertical="center"/>
    </xf>
    <xf numFmtId="176" fontId="90" fillId="0" borderId="0" applyFont="0" applyFill="0" applyBorder="0" applyAlignment="0" applyProtection="0"/>
    <xf numFmtId="0" fontId="87" fillId="0" borderId="0"/>
    <xf numFmtId="0" fontId="88" fillId="24" borderId="0" applyNumberFormat="0" applyBorder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9" fillId="0" borderId="0"/>
    <xf numFmtId="0" fontId="90" fillId="0" borderId="0"/>
    <xf numFmtId="0" fontId="9" fillId="0" borderId="0"/>
    <xf numFmtId="0" fontId="9" fillId="0" borderId="0"/>
    <xf numFmtId="0" fontId="87" fillId="0" borderId="0">
      <alignment vertical="center"/>
    </xf>
    <xf numFmtId="0" fontId="87" fillId="0" borderId="0">
      <alignment vertical="center"/>
    </xf>
    <xf numFmtId="176" fontId="90" fillId="0" borderId="0" applyFont="0" applyFill="0" applyBorder="0" applyAlignment="0" applyProtection="0"/>
    <xf numFmtId="0" fontId="87" fillId="0" borderId="0"/>
    <xf numFmtId="0" fontId="88" fillId="24" borderId="0" applyNumberFormat="0" applyBorder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10" fillId="0" borderId="0"/>
    <xf numFmtId="0" fontId="9" fillId="0" borderId="0"/>
    <xf numFmtId="0" fontId="9" fillId="0" borderId="0"/>
    <xf numFmtId="0" fontId="90" fillId="0" borderId="0"/>
    <xf numFmtId="0" fontId="9" fillId="0" borderId="0"/>
    <xf numFmtId="0" fontId="90" fillId="11" borderId="32" applyNumberFormat="0" applyFont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10" fillId="0" borderId="0"/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10" fillId="0" borderId="0"/>
    <xf numFmtId="0" fontId="87" fillId="0" borderId="0">
      <alignment vertical="center"/>
    </xf>
    <xf numFmtId="0" fontId="87" fillId="0" borderId="0">
      <alignment vertical="center"/>
    </xf>
    <xf numFmtId="0" fontId="56" fillId="0" borderId="0" applyBorder="0"/>
    <xf numFmtId="0" fontId="9" fillId="0" borderId="0"/>
    <xf numFmtId="0" fontId="87" fillId="16" borderId="0" applyNumberFormat="0" applyBorder="0" applyAlignment="0" applyProtection="0">
      <alignment vertical="center"/>
    </xf>
    <xf numFmtId="0" fontId="9" fillId="0" borderId="0"/>
    <xf numFmtId="0" fontId="10" fillId="0" borderId="0"/>
    <xf numFmtId="0" fontId="90" fillId="0" borderId="0"/>
    <xf numFmtId="0" fontId="88" fillId="17" borderId="0" applyNumberFormat="0" applyBorder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90" fillId="0" borderId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" fillId="0" borderId="0"/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9" fillId="0" borderId="0"/>
    <xf numFmtId="0" fontId="87" fillId="17" borderId="0" applyNumberFormat="0" applyBorder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10" fillId="0" borderId="0"/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9" fillId="0" borderId="0"/>
    <xf numFmtId="0" fontId="87" fillId="17" borderId="0" applyNumberFormat="0" applyBorder="0" applyAlignment="0" applyProtection="0">
      <alignment vertical="center"/>
    </xf>
    <xf numFmtId="0" fontId="90" fillId="0" borderId="0" applyBorder="0"/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9" fillId="0" borderId="0"/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9" fillId="0" borderId="31" applyNumberFormat="0" applyFill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9" fillId="0" borderId="0"/>
    <xf numFmtId="0" fontId="79" fillId="0" borderId="31" applyNumberFormat="0" applyFill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9" fillId="0" borderId="0"/>
    <xf numFmtId="0" fontId="79" fillId="0" borderId="31" applyNumberFormat="0" applyFill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10" fillId="0" borderId="0"/>
    <xf numFmtId="0" fontId="98" fillId="0" borderId="0" applyNumberFormat="0" applyFill="0" applyBorder="0">
      <alignment vertical="center"/>
    </xf>
    <xf numFmtId="0" fontId="10" fillId="0" borderId="0"/>
    <xf numFmtId="0" fontId="86" fillId="27" borderId="0" applyNumberFormat="0" applyBorder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99" fillId="0" borderId="0"/>
    <xf numFmtId="0" fontId="79" fillId="0" borderId="36" applyNumberFormat="0" applyFill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56" fillId="0" borderId="0" applyBorder="0"/>
    <xf numFmtId="0" fontId="10" fillId="0" borderId="0"/>
    <xf numFmtId="0" fontId="10" fillId="0" borderId="0"/>
    <xf numFmtId="0" fontId="90" fillId="0" borderId="0" applyBorder="0"/>
    <xf numFmtId="0" fontId="87" fillId="0" borderId="0"/>
    <xf numFmtId="0" fontId="9" fillId="0" borderId="0"/>
    <xf numFmtId="0" fontId="56" fillId="0" borderId="0" applyBorder="0"/>
    <xf numFmtId="0" fontId="86" fillId="19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10" fillId="0" borderId="0"/>
    <xf numFmtId="0" fontId="56" fillId="0" borderId="0" applyBorder="0"/>
    <xf numFmtId="0" fontId="87" fillId="0" borderId="0">
      <alignment vertical="center"/>
    </xf>
    <xf numFmtId="0" fontId="87" fillId="0" borderId="0">
      <alignment vertical="center"/>
    </xf>
    <xf numFmtId="0" fontId="9" fillId="0" borderId="0"/>
    <xf numFmtId="0" fontId="56" fillId="0" borderId="0" applyBorder="0"/>
    <xf numFmtId="0" fontId="100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56" fillId="0" borderId="0" applyBorder="0"/>
    <xf numFmtId="0" fontId="86" fillId="27" borderId="0" applyNumberFormat="0" applyBorder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56" fillId="0" borderId="0" applyBorder="0"/>
    <xf numFmtId="0" fontId="79" fillId="0" borderId="36" applyNumberFormat="0" applyFill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56" fillId="0" borderId="0" applyBorder="0"/>
    <xf numFmtId="0" fontId="86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0" borderId="0">
      <alignment vertical="center"/>
    </xf>
    <xf numFmtId="0" fontId="80" fillId="0" borderId="0">
      <alignment vertical="center"/>
    </xf>
    <xf numFmtId="0" fontId="87" fillId="10" borderId="0" applyNumberFormat="0" applyBorder="0" applyAlignment="0" applyProtection="0">
      <alignment vertical="center"/>
    </xf>
    <xf numFmtId="0" fontId="56" fillId="0" borderId="0" applyBorder="0"/>
    <xf numFmtId="0" fontId="9" fillId="0" borderId="0"/>
    <xf numFmtId="0" fontId="101" fillId="0" borderId="0">
      <alignment vertical="top"/>
    </xf>
    <xf numFmtId="0" fontId="88" fillId="24" borderId="0" applyNumberFormat="0" applyBorder="0" applyAlignment="0" applyProtection="0">
      <alignment vertical="center"/>
    </xf>
    <xf numFmtId="178" fontId="80" fillId="0" borderId="0" applyFont="0" applyFill="0" applyBorder="0" applyAlignment="0" applyProtection="0">
      <alignment vertical="center"/>
    </xf>
    <xf numFmtId="0" fontId="90" fillId="0" borderId="0" applyProtection="0"/>
    <xf numFmtId="0" fontId="88" fillId="24" borderId="0" applyNumberFormat="0" applyBorder="0" applyAlignment="0" applyProtection="0">
      <alignment vertical="center"/>
    </xf>
    <xf numFmtId="0" fontId="9" fillId="0" borderId="0"/>
    <xf numFmtId="0" fontId="79" fillId="0" borderId="31" applyNumberFormat="0" applyFill="0" applyAlignment="0" applyProtection="0">
      <alignment vertical="center"/>
    </xf>
    <xf numFmtId="0" fontId="9" fillId="0" borderId="0"/>
    <xf numFmtId="0" fontId="9" fillId="0" borderId="0"/>
    <xf numFmtId="0" fontId="90" fillId="0" borderId="0"/>
    <xf numFmtId="0" fontId="9" fillId="0" borderId="0"/>
    <xf numFmtId="0" fontId="101" fillId="0" borderId="0">
      <alignment vertical="top"/>
    </xf>
    <xf numFmtId="177" fontId="89" fillId="0" borderId="0"/>
    <xf numFmtId="0" fontId="90" fillId="0" borderId="0"/>
    <xf numFmtId="0" fontId="9" fillId="0" borderId="0"/>
    <xf numFmtId="0" fontId="90" fillId="0" borderId="0"/>
    <xf numFmtId="0" fontId="9" fillId="0" borderId="0"/>
    <xf numFmtId="0" fontId="90" fillId="11" borderId="32" applyNumberFormat="0" applyFont="0" applyAlignment="0" applyProtection="0">
      <alignment vertical="center"/>
    </xf>
    <xf numFmtId="0" fontId="10" fillId="0" borderId="0"/>
    <xf numFmtId="0" fontId="10" fillId="0" borderId="0"/>
    <xf numFmtId="0" fontId="90" fillId="0" borderId="0"/>
    <xf numFmtId="0" fontId="9" fillId="0" borderId="0"/>
    <xf numFmtId="0" fontId="10" fillId="0" borderId="0"/>
    <xf numFmtId="0" fontId="90" fillId="0" borderId="0"/>
    <xf numFmtId="0" fontId="9" fillId="0" borderId="0"/>
    <xf numFmtId="0" fontId="90" fillId="0" borderId="0"/>
    <xf numFmtId="0" fontId="9" fillId="0" borderId="0"/>
    <xf numFmtId="0" fontId="92" fillId="10" borderId="33" applyNumberFormat="0" applyAlignment="0" applyProtection="0">
      <alignment vertical="center"/>
    </xf>
    <xf numFmtId="0" fontId="9" fillId="0" borderId="0"/>
    <xf numFmtId="0" fontId="9" fillId="0" borderId="0"/>
    <xf numFmtId="0" fontId="10" fillId="0" borderId="0"/>
    <xf numFmtId="0" fontId="86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10" fillId="0" borderId="0"/>
    <xf numFmtId="0" fontId="87" fillId="0" borderId="0">
      <alignment vertical="center"/>
    </xf>
    <xf numFmtId="0" fontId="9" fillId="0" borderId="0"/>
    <xf numFmtId="0" fontId="10" fillId="0" borderId="0"/>
    <xf numFmtId="0" fontId="102" fillId="0" borderId="38" applyNumberFormat="0" applyFill="0" applyAlignment="0" applyProtection="0">
      <alignment vertical="center"/>
    </xf>
    <xf numFmtId="0" fontId="10" fillId="0" borderId="0"/>
    <xf numFmtId="0" fontId="101" fillId="0" borderId="0">
      <alignment vertical="top"/>
    </xf>
    <xf numFmtId="0" fontId="89" fillId="0" borderId="0"/>
    <xf numFmtId="0" fontId="10" fillId="0" borderId="0"/>
    <xf numFmtId="0" fontId="87" fillId="0" borderId="0"/>
    <xf numFmtId="0" fontId="87" fillId="0" borderId="0"/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56" fillId="0" borderId="0" applyBorder="0"/>
    <xf numFmtId="184" fontId="56" fillId="0" borderId="39">
      <protection locked="0"/>
    </xf>
    <xf numFmtId="0" fontId="9" fillId="0" borderId="0"/>
    <xf numFmtId="0" fontId="88" fillId="9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9" fillId="0" borderId="0"/>
    <xf numFmtId="0" fontId="10" fillId="0" borderId="0"/>
    <xf numFmtId="0" fontId="90" fillId="0" borderId="0" applyBorder="0"/>
    <xf numFmtId="0" fontId="10" fillId="0" borderId="0"/>
    <xf numFmtId="0" fontId="87" fillId="20" borderId="0" applyNumberFormat="0" applyBorder="0" applyAlignment="0" applyProtection="0">
      <alignment vertical="center"/>
    </xf>
    <xf numFmtId="0" fontId="90" fillId="0" borderId="0"/>
    <xf numFmtId="0" fontId="90" fillId="0" borderId="0"/>
    <xf numFmtId="0" fontId="103" fillId="26" borderId="0" applyNumberFormat="0" applyBorder="0" applyAlignment="0" applyProtection="0">
      <alignment vertical="center"/>
    </xf>
    <xf numFmtId="0" fontId="10" fillId="0" borderId="0"/>
    <xf numFmtId="0" fontId="86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10" fillId="0" borderId="0"/>
    <xf numFmtId="0" fontId="80" fillId="0" borderId="0">
      <alignment vertical="center"/>
    </xf>
    <xf numFmtId="0" fontId="10" fillId="0" borderId="0"/>
    <xf numFmtId="0" fontId="88" fillId="17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10" fillId="0" borderId="0"/>
    <xf numFmtId="0" fontId="80" fillId="0" borderId="0">
      <alignment vertical="center"/>
    </xf>
    <xf numFmtId="0" fontId="87" fillId="10" borderId="0" applyNumberFormat="0" applyBorder="0" applyAlignment="0" applyProtection="0">
      <alignment vertical="center"/>
    </xf>
    <xf numFmtId="186" fontId="56" fillId="0" borderId="0"/>
    <xf numFmtId="0" fontId="8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9" fillId="0" borderId="31" applyNumberFormat="0" applyFill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10" fillId="0" borderId="0"/>
    <xf numFmtId="0" fontId="79" fillId="0" borderId="31" applyNumberFormat="0" applyFill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10" fillId="0" borderId="0"/>
    <xf numFmtId="0" fontId="87" fillId="20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10" fillId="0" borderId="0"/>
    <xf numFmtId="0" fontId="88" fillId="24" borderId="0" applyNumberFormat="0" applyBorder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10" fillId="0" borderId="0"/>
    <xf numFmtId="0" fontId="87" fillId="25" borderId="0" applyNumberFormat="0" applyBorder="0" applyAlignment="0" applyProtection="0">
      <alignment vertical="center"/>
    </xf>
    <xf numFmtId="0" fontId="10" fillId="0" borderId="0"/>
    <xf numFmtId="0" fontId="90" fillId="0" borderId="0" applyBorder="0"/>
    <xf numFmtId="0" fontId="10" fillId="0" borderId="0"/>
    <xf numFmtId="0" fontId="10" fillId="0" borderId="0"/>
    <xf numFmtId="0" fontId="91" fillId="23" borderId="0" applyNumberFormat="0" applyBorder="0" applyAlignment="0" applyProtection="0">
      <alignment vertical="center"/>
    </xf>
    <xf numFmtId="0" fontId="10" fillId="0" borderId="0"/>
    <xf numFmtId="0" fontId="104" fillId="0" borderId="40" applyNumberFormat="0" applyFill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10" fillId="0" borderId="0"/>
    <xf numFmtId="0" fontId="90" fillId="0" borderId="0"/>
    <xf numFmtId="0" fontId="87" fillId="0" borderId="0">
      <alignment vertical="center"/>
    </xf>
    <xf numFmtId="0" fontId="87" fillId="0" borderId="0">
      <alignment vertical="center"/>
    </xf>
    <xf numFmtId="0" fontId="10" fillId="0" borderId="0"/>
    <xf numFmtId="0" fontId="9" fillId="0" borderId="0"/>
    <xf numFmtId="0" fontId="90" fillId="0" borderId="0"/>
    <xf numFmtId="0" fontId="1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0" fillId="0" borderId="0"/>
    <xf numFmtId="0" fontId="10" fillId="0" borderId="0"/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10" fillId="0" borderId="0"/>
    <xf numFmtId="0" fontId="90" fillId="0" borderId="0">
      <alignment vertical="center"/>
    </xf>
    <xf numFmtId="183" fontId="90" fillId="0" borderId="0" applyFont="0" applyFill="0" applyBorder="0" applyAlignment="0" applyProtection="0"/>
    <xf numFmtId="0" fontId="105" fillId="0" borderId="0" applyNumberFormat="0" applyFill="0" applyBorder="0" applyAlignment="0" applyProtection="0">
      <alignment vertical="center"/>
    </xf>
    <xf numFmtId="0" fontId="10" fillId="0" borderId="0"/>
    <xf numFmtId="43" fontId="9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7" fillId="18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10" fillId="0" borderId="0"/>
    <xf numFmtId="0" fontId="86" fillId="26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10" fillId="0" borderId="0"/>
    <xf numFmtId="0" fontId="87" fillId="17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10" fillId="0" borderId="0"/>
    <xf numFmtId="0" fontId="90" fillId="11" borderId="32" applyNumberFormat="0" applyFont="0" applyAlignment="0" applyProtection="0">
      <alignment vertical="center"/>
    </xf>
    <xf numFmtId="0" fontId="10" fillId="0" borderId="0"/>
    <xf numFmtId="0" fontId="19" fillId="0" borderId="0"/>
    <xf numFmtId="0" fontId="91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177" fontId="89" fillId="0" borderId="0"/>
    <xf numFmtId="0" fontId="10" fillId="0" borderId="0"/>
    <xf numFmtId="0" fontId="88" fillId="13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10" fillId="0" borderId="0"/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56" fillId="0" borderId="0" applyBorder="0"/>
    <xf numFmtId="0" fontId="106" fillId="0" borderId="0" applyNumberFormat="0" applyFill="0" applyBorder="0" applyAlignment="0" applyProtection="0"/>
    <xf numFmtId="0" fontId="10" fillId="0" borderId="0"/>
    <xf numFmtId="0" fontId="56" fillId="0" borderId="0" applyBorder="0"/>
    <xf numFmtId="0" fontId="92" fillId="10" borderId="33" applyNumberFormat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56" fillId="0" borderId="0" applyBorder="0"/>
    <xf numFmtId="0" fontId="90" fillId="0" borderId="0">
      <alignment vertical="center"/>
    </xf>
    <xf numFmtId="0" fontId="87" fillId="0" borderId="0"/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10" fillId="0" borderId="0"/>
    <xf numFmtId="0" fontId="107" fillId="19" borderId="33" applyNumberFormat="0" applyAlignment="0" applyProtection="0">
      <alignment vertical="center"/>
    </xf>
    <xf numFmtId="0" fontId="108" fillId="0" borderId="0">
      <alignment vertical="center"/>
    </xf>
    <xf numFmtId="0" fontId="10" fillId="0" borderId="0"/>
    <xf numFmtId="0" fontId="10" fillId="0" borderId="0"/>
    <xf numFmtId="0" fontId="109" fillId="0" borderId="0"/>
    <xf numFmtId="176" fontId="90" fillId="0" borderId="0" applyFont="0" applyFill="0" applyBorder="0" applyAlignment="0" applyProtection="0"/>
    <xf numFmtId="0" fontId="10" fillId="0" borderId="0"/>
    <xf numFmtId="0" fontId="10" fillId="0" borderId="0"/>
    <xf numFmtId="0" fontId="86" fillId="10" borderId="0" applyNumberFormat="0" applyBorder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10" fillId="0" borderId="0"/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0" fillId="11" borderId="32" applyNumberFormat="0" applyFont="0" applyAlignment="0" applyProtection="0">
      <alignment vertical="center"/>
    </xf>
    <xf numFmtId="0" fontId="10" fillId="0" borderId="0"/>
    <xf numFmtId="0" fontId="91" fillId="23" borderId="0" applyNumberFormat="0" applyBorder="0" applyAlignment="0" applyProtection="0">
      <alignment vertical="center"/>
    </xf>
    <xf numFmtId="0" fontId="9" fillId="0" borderId="0"/>
    <xf numFmtId="0" fontId="88" fillId="12" borderId="0" applyNumberFormat="0" applyBorder="0" applyAlignment="0" applyProtection="0">
      <alignment vertical="center"/>
    </xf>
    <xf numFmtId="0" fontId="56" fillId="0" borderId="0"/>
    <xf numFmtId="0" fontId="80" fillId="0" borderId="0">
      <alignment vertical="center"/>
    </xf>
    <xf numFmtId="0" fontId="87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6" fillId="26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10" fillId="0" borderId="0"/>
    <xf numFmtId="0" fontId="88" fillId="21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10" fillId="0" borderId="0"/>
    <xf numFmtId="0" fontId="87" fillId="22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10" fillId="0" borderId="0"/>
    <xf numFmtId="0" fontId="104" fillId="0" borderId="40" applyNumberFormat="0" applyFill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10" fillId="0" borderId="0"/>
    <xf numFmtId="0" fontId="10" fillId="0" borderId="0"/>
    <xf numFmtId="0" fontId="87" fillId="19" borderId="0" applyNumberFormat="0" applyBorder="0" applyAlignment="0" applyProtection="0">
      <alignment vertical="center"/>
    </xf>
    <xf numFmtId="0" fontId="10" fillId="0" borderId="0"/>
    <xf numFmtId="43" fontId="90" fillId="0" borderId="0" applyFont="0" applyFill="0" applyBorder="0" applyAlignment="0" applyProtection="0"/>
    <xf numFmtId="0" fontId="10" fillId="0" borderId="0"/>
    <xf numFmtId="0" fontId="90" fillId="0" borderId="0"/>
    <xf numFmtId="0" fontId="10" fillId="0" borderId="0"/>
    <xf numFmtId="0" fontId="88" fillId="13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10" fillId="0" borderId="0"/>
    <xf numFmtId="0" fontId="88" fillId="13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90" fillId="0" borderId="0">
      <alignment vertical="center"/>
    </xf>
    <xf numFmtId="0" fontId="10" fillId="0" borderId="0"/>
    <xf numFmtId="0" fontId="87" fillId="25" borderId="0" applyNumberFormat="0" applyBorder="0" applyAlignment="0" applyProtection="0">
      <alignment vertical="center"/>
    </xf>
    <xf numFmtId="0" fontId="10" fillId="0" borderId="0"/>
    <xf numFmtId="0" fontId="10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8" fillId="12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10" fillId="0" borderId="0"/>
    <xf numFmtId="0" fontId="87" fillId="23" borderId="0" applyNumberFormat="0" applyBorder="0" applyAlignment="0" applyProtection="0">
      <alignment vertical="center"/>
    </xf>
    <xf numFmtId="0" fontId="90" fillId="0" borderId="0">
      <alignment vertical="center"/>
    </xf>
    <xf numFmtId="0" fontId="10" fillId="0" borderId="0"/>
    <xf numFmtId="0" fontId="87" fillId="18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10" fillId="0" borderId="0"/>
    <xf numFmtId="0" fontId="87" fillId="14" borderId="0" applyNumberFormat="0" applyBorder="0" applyAlignment="0" applyProtection="0">
      <alignment vertical="center"/>
    </xf>
    <xf numFmtId="0" fontId="9" fillId="0" borderId="0"/>
    <xf numFmtId="0" fontId="87" fillId="23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56" fillId="0" borderId="0"/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10" fillId="0" borderId="0"/>
    <xf numFmtId="0" fontId="88" fillId="24" borderId="0" applyNumberFormat="0" applyBorder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6" fillId="2" borderId="0" applyNumberFormat="0" applyBorder="0" applyAlignment="0" applyProtection="0">
      <alignment vertical="center"/>
    </xf>
    <xf numFmtId="0" fontId="10" fillId="0" borderId="0"/>
    <xf numFmtId="0" fontId="86" fillId="2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4" fillId="0" borderId="34" applyNumberFormat="0" applyFill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90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10" fillId="0" borderId="0"/>
    <xf numFmtId="0" fontId="93" fillId="25" borderId="0" applyNumberFormat="0" applyBorder="0" applyAlignment="0" applyProtection="0">
      <alignment vertical="center"/>
    </xf>
    <xf numFmtId="0" fontId="90" fillId="0" borderId="0" applyBorder="0"/>
    <xf numFmtId="0" fontId="91" fillId="23" borderId="0" applyNumberFormat="0" applyBorder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0" fillId="0" borderId="0"/>
    <xf numFmtId="0" fontId="10" fillId="0" borderId="0"/>
    <xf numFmtId="0" fontId="87" fillId="16" borderId="0" applyNumberFormat="0" applyBorder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0" borderId="0">
      <alignment vertical="center"/>
    </xf>
    <xf numFmtId="0" fontId="10" fillId="0" borderId="0"/>
    <xf numFmtId="0" fontId="10" fillId="0" borderId="0"/>
    <xf numFmtId="0" fontId="88" fillId="9" borderId="0" applyNumberFormat="0" applyBorder="0" applyAlignment="0" applyProtection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7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7" fillId="17" borderId="0" applyNumberFormat="0" applyBorder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10" fillId="0" borderId="0"/>
    <xf numFmtId="0" fontId="87" fillId="18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179" fontId="80" fillId="0" borderId="0">
      <alignment vertical="center"/>
    </xf>
    <xf numFmtId="0" fontId="86" fillId="19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10" fillId="0" borderId="0"/>
    <xf numFmtId="0" fontId="9" fillId="0" borderId="0"/>
    <xf numFmtId="0" fontId="10" fillId="0" borderId="0"/>
    <xf numFmtId="0" fontId="104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14" fillId="0" borderId="0" applyNumberFormat="0" applyFill="0" applyBorder="0" applyAlignment="0" applyProtection="0"/>
    <xf numFmtId="0" fontId="88" fillId="17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10" fillId="0" borderId="0"/>
    <xf numFmtId="0" fontId="87" fillId="0" borderId="0">
      <alignment vertical="center"/>
    </xf>
    <xf numFmtId="0" fontId="80" fillId="0" borderId="0">
      <alignment vertical="center"/>
    </xf>
    <xf numFmtId="0" fontId="87" fillId="26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3" fillId="0" borderId="0" applyNumberFormat="0" applyFill="0" applyBorder="0" applyAlignment="0" applyProtection="0">
      <alignment vertical="center"/>
    </xf>
    <xf numFmtId="0" fontId="10" fillId="0" borderId="0"/>
    <xf numFmtId="0" fontId="113" fillId="0" borderId="0" applyNumberFormat="0" applyFill="0" applyBorder="0" applyAlignment="0" applyProtection="0">
      <alignment vertical="center"/>
    </xf>
    <xf numFmtId="0" fontId="10" fillId="0" borderId="0"/>
    <xf numFmtId="0" fontId="113" fillId="0" borderId="0" applyNumberFormat="0" applyFill="0" applyBorder="0" applyAlignment="0" applyProtection="0">
      <alignment vertical="center"/>
    </xf>
    <xf numFmtId="0" fontId="10" fillId="0" borderId="0"/>
    <xf numFmtId="0" fontId="56" fillId="0" borderId="0"/>
    <xf numFmtId="0" fontId="56" fillId="0" borderId="0"/>
    <xf numFmtId="43" fontId="90" fillId="0" borderId="0" applyFont="0" applyFill="0" applyBorder="0" applyAlignment="0" applyProtection="0">
      <alignment vertical="center"/>
    </xf>
    <xf numFmtId="0" fontId="10" fillId="0" borderId="0"/>
    <xf numFmtId="0" fontId="86" fillId="19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110" fillId="0" borderId="0">
      <alignment vertical="center"/>
    </xf>
    <xf numFmtId="0" fontId="10" fillId="0" borderId="0"/>
    <xf numFmtId="0" fontId="10" fillId="0" borderId="0"/>
    <xf numFmtId="0" fontId="86" fillId="26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10" fillId="0" borderId="0"/>
    <xf numFmtId="0" fontId="88" fillId="13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10" fillId="0" borderId="0"/>
    <xf numFmtId="0" fontId="87" fillId="14" borderId="0" applyNumberFormat="0" applyBorder="0" applyAlignment="0" applyProtection="0">
      <alignment vertical="center"/>
    </xf>
    <xf numFmtId="0" fontId="87" fillId="0" borderId="0">
      <alignment vertical="center"/>
    </xf>
    <xf numFmtId="0" fontId="10" fillId="0" borderId="0"/>
    <xf numFmtId="0" fontId="111" fillId="0" borderId="41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7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5" fillId="28" borderId="37" applyNumberFormat="0" applyAlignment="0" applyProtection="0">
      <alignment vertical="center"/>
    </xf>
    <xf numFmtId="0" fontId="10" fillId="0" borderId="0"/>
    <xf numFmtId="0" fontId="10" fillId="0" borderId="0"/>
    <xf numFmtId="0" fontId="87" fillId="20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10" fillId="0" borderId="0"/>
    <xf numFmtId="0" fontId="90" fillId="0" borderId="0" applyBorder="0"/>
    <xf numFmtId="0" fontId="90" fillId="0" borderId="0">
      <alignment vertical="center"/>
    </xf>
    <xf numFmtId="0" fontId="88" fillId="9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10" fillId="0" borderId="0"/>
    <xf numFmtId="0" fontId="87" fillId="17" borderId="0" applyNumberFormat="0" applyBorder="0" applyAlignment="0" applyProtection="0">
      <alignment vertical="center"/>
    </xf>
    <xf numFmtId="0" fontId="10" fillId="0" borderId="0"/>
    <xf numFmtId="0" fontId="87" fillId="14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90" fillId="0" borderId="0"/>
    <xf numFmtId="0" fontId="10" fillId="0" borderId="0"/>
    <xf numFmtId="0" fontId="115" fillId="28" borderId="37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8" fillId="24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" fillId="0" borderId="0"/>
    <xf numFmtId="0" fontId="86" fillId="19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10" fillId="0" borderId="0"/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05" fillId="0" borderId="42" applyNumberFormat="0" applyFill="0" applyAlignment="0" applyProtection="0">
      <alignment vertical="center"/>
    </xf>
    <xf numFmtId="0" fontId="10" fillId="0" borderId="0"/>
    <xf numFmtId="0" fontId="90" fillId="0" borderId="0" applyBorder="0"/>
    <xf numFmtId="0" fontId="10" fillId="0" borderId="0" applyProtection="0"/>
    <xf numFmtId="0" fontId="10" fillId="0" borderId="0" applyProtection="0"/>
    <xf numFmtId="0" fontId="56" fillId="0" borderId="0" applyBorder="0"/>
    <xf numFmtId="0" fontId="87" fillId="14" borderId="0" applyNumberFormat="0" applyBorder="0" applyAlignment="0" applyProtection="0">
      <alignment vertical="center"/>
    </xf>
    <xf numFmtId="0" fontId="10" fillId="0" borderId="0"/>
    <xf numFmtId="0" fontId="86" fillId="27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110" fillId="0" borderId="0"/>
    <xf numFmtId="0" fontId="110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8" fillId="0" borderId="0">
      <alignment vertical="center"/>
    </xf>
    <xf numFmtId="0" fontId="10" fillId="0" borderId="0"/>
    <xf numFmtId="0" fontId="107" fillId="19" borderId="33" applyNumberFormat="0" applyAlignment="0" applyProtection="0">
      <alignment vertical="center"/>
    </xf>
    <xf numFmtId="0" fontId="10" fillId="0" borderId="0"/>
    <xf numFmtId="0" fontId="10" fillId="0" borderId="0"/>
    <xf numFmtId="0" fontId="91" fillId="23" borderId="0" applyNumberFormat="0" applyBorder="0" applyAlignment="0" applyProtection="0">
      <alignment vertical="center"/>
    </xf>
    <xf numFmtId="0" fontId="10" fillId="0" borderId="0"/>
    <xf numFmtId="0" fontId="110" fillId="0" borderId="0"/>
    <xf numFmtId="0" fontId="10" fillId="0" borderId="0"/>
    <xf numFmtId="0" fontId="86" fillId="19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90" fillId="0" borderId="0">
      <alignment vertical="center"/>
    </xf>
    <xf numFmtId="0" fontId="10" fillId="0" borderId="0"/>
    <xf numFmtId="0" fontId="10" fillId="0" borderId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90" fillId="0" borderId="0"/>
    <xf numFmtId="0" fontId="90" fillId="0" borderId="0"/>
    <xf numFmtId="0" fontId="87" fillId="14" borderId="0" applyNumberFormat="0" applyBorder="0" applyAlignment="0" applyProtection="0">
      <alignment vertical="center"/>
    </xf>
    <xf numFmtId="0" fontId="10" fillId="0" borderId="0"/>
    <xf numFmtId="0" fontId="90" fillId="0" borderId="0"/>
    <xf numFmtId="0" fontId="80" fillId="0" borderId="0">
      <alignment vertical="center"/>
    </xf>
    <xf numFmtId="0" fontId="87" fillId="0" borderId="0">
      <alignment vertical="center"/>
    </xf>
    <xf numFmtId="0" fontId="10" fillId="0" borderId="0"/>
    <xf numFmtId="0" fontId="90" fillId="0" borderId="0"/>
    <xf numFmtId="0" fontId="90" fillId="0" borderId="0"/>
    <xf numFmtId="0" fontId="10" fillId="0" borderId="0"/>
    <xf numFmtId="0" fontId="10" fillId="0" borderId="0"/>
    <xf numFmtId="0" fontId="87" fillId="19" borderId="0" applyNumberFormat="0" applyBorder="0" applyAlignment="0" applyProtection="0">
      <alignment vertical="center"/>
    </xf>
    <xf numFmtId="0" fontId="10" fillId="0" borderId="0"/>
    <xf numFmtId="0" fontId="87" fillId="16" borderId="0" applyNumberFormat="0" applyBorder="0" applyAlignment="0" applyProtection="0">
      <alignment vertical="center"/>
    </xf>
    <xf numFmtId="0" fontId="117" fillId="10" borderId="0" applyNumberFormat="0" applyBorder="0" applyAlignment="0" applyProtection="0"/>
    <xf numFmtId="0" fontId="90" fillId="0" borderId="0" applyBorder="0"/>
    <xf numFmtId="0" fontId="90" fillId="0" borderId="0" applyBorder="0"/>
    <xf numFmtId="0" fontId="113" fillId="0" borderId="0" applyNumberFormat="0" applyFill="0" applyBorder="0" applyAlignment="0" applyProtection="0">
      <alignment vertical="center"/>
    </xf>
    <xf numFmtId="0" fontId="90" fillId="0" borderId="0" applyBorder="0"/>
    <xf numFmtId="0" fontId="87" fillId="0" borderId="0"/>
    <xf numFmtId="0" fontId="87" fillId="0" borderId="0"/>
    <xf numFmtId="0" fontId="88" fillId="7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90" fillId="0" borderId="0" applyBorder="0"/>
    <xf numFmtId="184" fontId="56" fillId="0" borderId="39">
      <protection locked="0"/>
    </xf>
    <xf numFmtId="0" fontId="87" fillId="15" borderId="0" applyNumberFormat="0" applyBorder="0" applyAlignment="0" applyProtection="0">
      <alignment vertical="center"/>
    </xf>
    <xf numFmtId="0" fontId="90" fillId="0" borderId="0"/>
    <xf numFmtId="0" fontId="90" fillId="0" borderId="0"/>
    <xf numFmtId="0" fontId="87" fillId="17" borderId="0" applyNumberFormat="0" applyBorder="0" applyAlignment="0" applyProtection="0">
      <alignment vertical="center"/>
    </xf>
    <xf numFmtId="0" fontId="90" fillId="0" borderId="0"/>
    <xf numFmtId="0" fontId="90" fillId="0" borderId="0"/>
    <xf numFmtId="0" fontId="87" fillId="11" borderId="0" applyNumberFormat="0" applyBorder="0" applyAlignment="0" applyProtection="0">
      <alignment vertical="center"/>
    </xf>
    <xf numFmtId="0" fontId="90" fillId="0" borderId="0"/>
    <xf numFmtId="0" fontId="90" fillId="0" borderId="0"/>
    <xf numFmtId="0" fontId="87" fillId="15" borderId="0" applyNumberFormat="0" applyBorder="0" applyAlignment="0" applyProtection="0">
      <alignment vertical="center"/>
    </xf>
    <xf numFmtId="0" fontId="90" fillId="0" borderId="0"/>
    <xf numFmtId="0" fontId="90" fillId="0" borderId="0"/>
    <xf numFmtId="0" fontId="87" fillId="19" borderId="0" applyNumberFormat="0" applyBorder="0" applyAlignment="0" applyProtection="0">
      <alignment vertical="center"/>
    </xf>
    <xf numFmtId="0" fontId="90" fillId="0" borderId="0"/>
    <xf numFmtId="0" fontId="90" fillId="0" borderId="0"/>
    <xf numFmtId="0" fontId="88" fillId="12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90" fillId="0" borderId="0"/>
    <xf numFmtId="0" fontId="86" fillId="26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0" fillId="0" borderId="0">
      <alignment vertical="center"/>
    </xf>
    <xf numFmtId="0" fontId="87" fillId="22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0" borderId="0"/>
    <xf numFmtId="0" fontId="86" fillId="10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26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9" fillId="0" borderId="0"/>
    <xf numFmtId="0" fontId="87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80" fillId="0" borderId="0">
      <alignment vertical="center"/>
    </xf>
    <xf numFmtId="0" fontId="87" fillId="1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90" fillId="0" borderId="0">
      <alignment vertical="center"/>
    </xf>
    <xf numFmtId="0" fontId="79" fillId="0" borderId="31" applyNumberFormat="0" applyFill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10" fillId="0" borderId="0"/>
    <xf numFmtId="0" fontId="87" fillId="23" borderId="0" applyNumberFormat="0" applyBorder="0" applyAlignment="0" applyProtection="0">
      <alignment vertical="center"/>
    </xf>
    <xf numFmtId="0" fontId="90" fillId="0" borderId="0">
      <alignment vertical="center"/>
    </xf>
    <xf numFmtId="0" fontId="88" fillId="12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90" fillId="0" borderId="0">
      <alignment vertical="center"/>
    </xf>
    <xf numFmtId="0" fontId="88" fillId="12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7" fillId="15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183" fontId="80" fillId="0" borderId="0">
      <alignment vertical="center"/>
    </xf>
    <xf numFmtId="0" fontId="87" fillId="18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40" fontId="90" fillId="0" borderId="0" applyFont="0" applyFill="0" applyBorder="0" applyAlignment="0" applyProtection="0"/>
    <xf numFmtId="0" fontId="87" fillId="20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90" fillId="0" borderId="0" applyBorder="0"/>
    <xf numFmtId="0" fontId="88" fillId="13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90" fillId="0" borderId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90" fillId="0" borderId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90" fillId="0" borderId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90" fillId="0" borderId="0">
      <alignment vertical="center"/>
    </xf>
    <xf numFmtId="0" fontId="87" fillId="19" borderId="0" applyNumberFormat="0" applyBorder="0" applyAlignment="0" applyProtection="0">
      <alignment vertical="center"/>
    </xf>
    <xf numFmtId="0" fontId="90" fillId="0" borderId="0">
      <alignment vertical="center"/>
    </xf>
    <xf numFmtId="0" fontId="87" fillId="19" borderId="0" applyNumberFormat="0" applyBorder="0" applyAlignment="0" applyProtection="0">
      <alignment vertical="center"/>
    </xf>
    <xf numFmtId="0" fontId="90" fillId="0" borderId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0" borderId="0">
      <alignment vertical="center"/>
    </xf>
    <xf numFmtId="0" fontId="80" fillId="0" borderId="0">
      <alignment vertical="center"/>
    </xf>
    <xf numFmtId="0" fontId="87" fillId="17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185" fontId="10" fillId="0" borderId="0" applyFont="0" applyFill="0" applyBorder="0" applyAlignment="0" applyProtection="0"/>
    <xf numFmtId="0" fontId="90" fillId="0" borderId="0">
      <alignment vertical="center"/>
    </xf>
    <xf numFmtId="0" fontId="88" fillId="17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0" borderId="0">
      <alignment vertical="center"/>
    </xf>
    <xf numFmtId="0" fontId="86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0" borderId="0">
      <alignment vertical="center"/>
    </xf>
    <xf numFmtId="0" fontId="86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0" borderId="0">
      <alignment vertical="center"/>
    </xf>
    <xf numFmtId="0" fontId="87" fillId="14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0" borderId="0">
      <alignment vertical="center"/>
    </xf>
    <xf numFmtId="0" fontId="87" fillId="14" borderId="0" applyNumberFormat="0" applyBorder="0" applyAlignment="0" applyProtection="0">
      <alignment vertical="center"/>
    </xf>
    <xf numFmtId="0" fontId="87" fillId="0" borderId="0">
      <alignment vertical="center"/>
    </xf>
    <xf numFmtId="0" fontId="87" fillId="14" borderId="0" applyNumberFormat="0" applyBorder="0" applyAlignment="0" applyProtection="0">
      <alignment vertical="center"/>
    </xf>
    <xf numFmtId="0" fontId="87" fillId="0" borderId="0">
      <alignment vertical="center"/>
    </xf>
    <xf numFmtId="0" fontId="87" fillId="14" borderId="0" applyNumberFormat="0" applyBorder="0" applyAlignment="0" applyProtection="0">
      <alignment vertical="center"/>
    </xf>
    <xf numFmtId="0" fontId="90" fillId="0" borderId="0"/>
    <xf numFmtId="0" fontId="87" fillId="0" borderId="0">
      <alignment vertical="center"/>
    </xf>
    <xf numFmtId="0" fontId="87" fillId="14" borderId="0" applyNumberFormat="0" applyBorder="0" applyAlignment="0" applyProtection="0">
      <alignment vertical="center"/>
    </xf>
    <xf numFmtId="0" fontId="90" fillId="0" borderId="0"/>
    <xf numFmtId="183" fontId="80" fillId="0" borderId="0">
      <alignment vertical="center"/>
    </xf>
    <xf numFmtId="0" fontId="87" fillId="0" borderId="0">
      <alignment vertical="center"/>
    </xf>
    <xf numFmtId="0" fontId="91" fillId="23" borderId="0" applyNumberFormat="0" applyBorder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56" fillId="0" borderId="0"/>
    <xf numFmtId="0" fontId="80" fillId="0" borderId="0">
      <alignment vertical="center"/>
    </xf>
    <xf numFmtId="0" fontId="87" fillId="21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56" fillId="0" borderId="0"/>
    <xf numFmtId="0" fontId="80" fillId="0" borderId="0">
      <alignment vertical="center"/>
    </xf>
    <xf numFmtId="0" fontId="87" fillId="21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0" fillId="0" borderId="0">
      <alignment vertical="center"/>
    </xf>
    <xf numFmtId="0" fontId="87" fillId="21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7" fillId="14" borderId="0" applyNumberFormat="0" applyBorder="0" applyAlignment="0" applyProtection="0">
      <alignment vertical="center"/>
    </xf>
    <xf numFmtId="0" fontId="80" fillId="0" borderId="0">
      <alignment vertical="center"/>
    </xf>
    <xf numFmtId="0" fontId="87" fillId="18" borderId="0" applyNumberFormat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87" fillId="18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183" fontId="90" fillId="0" borderId="0">
      <alignment vertical="center"/>
    </xf>
    <xf numFmtId="0" fontId="88" fillId="26" borderId="0" applyNumberFormat="0" applyBorder="0" applyAlignment="0" applyProtection="0">
      <alignment vertical="center"/>
    </xf>
    <xf numFmtId="0" fontId="88" fillId="10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19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184" fontId="56" fillId="0" borderId="0">
      <protection locked="0"/>
    </xf>
    <xf numFmtId="0" fontId="88" fillId="12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184" fontId="56" fillId="0" borderId="0">
      <protection locked="0"/>
    </xf>
    <xf numFmtId="0" fontId="88" fillId="12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56" fillId="0" borderId="0"/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56" fillId="0" borderId="0"/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56" fillId="0" borderId="0"/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56" fillId="0" borderId="0"/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56" fillId="0" borderId="0"/>
    <xf numFmtId="0" fontId="56" fillId="0" borderId="0"/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56" fillId="0" borderId="0"/>
    <xf numFmtId="0" fontId="56" fillId="0" borderId="0"/>
    <xf numFmtId="0" fontId="88" fillId="17" borderId="0" applyNumberFormat="0" applyBorder="0" applyAlignment="0" applyProtection="0">
      <alignment vertical="center"/>
    </xf>
    <xf numFmtId="0" fontId="90" fillId="0" borderId="0"/>
    <xf numFmtId="0" fontId="88" fillId="17" borderId="0" applyNumberFormat="0" applyBorder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43" fontId="90" fillId="0" borderId="0" applyFont="0" applyFill="0" applyBorder="0" applyAlignment="0" applyProtection="0"/>
    <xf numFmtId="0" fontId="79" fillId="0" borderId="31" applyNumberFormat="0" applyFill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117" fillId="11" borderId="10" applyNumberFormat="0" applyBorder="0" applyAlignment="0" applyProtection="0"/>
    <xf numFmtId="0" fontId="88" fillId="9" borderId="0" applyNumberFormat="0" applyBorder="0" applyAlignment="0" applyProtection="0">
      <alignment vertical="center"/>
    </xf>
    <xf numFmtId="0" fontId="117" fillId="11" borderId="10" applyNumberFormat="0" applyBorder="0" applyAlignment="0" applyProtection="0"/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92" fillId="15" borderId="33" applyNumberFormat="0" applyAlignment="0" applyProtection="0">
      <alignment vertical="center"/>
    </xf>
    <xf numFmtId="0" fontId="92" fillId="10" borderId="33" applyNumberFormat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92" fillId="10" borderId="33" applyNumberFormat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92" fillId="10" borderId="33" applyNumberFormat="0" applyAlignment="0" applyProtection="0">
      <alignment vertical="center"/>
    </xf>
    <xf numFmtId="0" fontId="88" fillId="27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92" fillId="10" borderId="33" applyNumberFormat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118" fillId="25" borderId="0" applyNumberFormat="0" applyBorder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89" fillId="0" borderId="0"/>
    <xf numFmtId="0" fontId="106" fillId="0" borderId="0" applyNumberFormat="0" applyFill="0" applyBorder="0" applyAlignment="0" applyProtection="0"/>
    <xf numFmtId="0" fontId="80" fillId="0" borderId="0">
      <alignment vertical="center"/>
    </xf>
    <xf numFmtId="0" fontId="90" fillId="0" borderId="0"/>
    <xf numFmtId="0" fontId="119" fillId="10" borderId="33" applyNumberFormat="0" applyAlignment="0" applyProtection="0">
      <alignment vertical="center"/>
    </xf>
    <xf numFmtId="0" fontId="90" fillId="0" borderId="0" applyBorder="0"/>
    <xf numFmtId="0" fontId="90" fillId="0" borderId="0"/>
    <xf numFmtId="0" fontId="120" fillId="28" borderId="37" applyNumberFormat="0" applyAlignment="0" applyProtection="0">
      <alignment vertical="center"/>
    </xf>
    <xf numFmtId="178" fontId="56" fillId="0" borderId="0" applyFont="0" applyFill="0" applyBorder="0" applyAlignment="0" applyProtection="0"/>
    <xf numFmtId="0" fontId="88" fillId="2" borderId="0" applyNumberFormat="0" applyBorder="0" applyAlignment="0" applyProtection="0">
      <alignment vertical="center"/>
    </xf>
    <xf numFmtId="3" fontId="90" fillId="0" borderId="0" applyFont="0" applyFill="0" applyBorder="0" applyAlignment="0" applyProtection="0"/>
    <xf numFmtId="191" fontId="90" fillId="0" borderId="0" applyFont="0" applyFill="0" applyBorder="0" applyAlignment="0" applyProtection="0"/>
    <xf numFmtId="192" fontId="89" fillId="0" borderId="0"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90" fillId="0" borderId="0">
      <alignment vertical="center"/>
    </xf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121" fillId="0" borderId="0" applyNumberFormat="0" applyFill="0" applyBorder="0" applyAlignment="0" applyProtection="0">
      <alignment vertical="center"/>
    </xf>
    <xf numFmtId="0" fontId="87" fillId="0" borderId="0"/>
    <xf numFmtId="0" fontId="90" fillId="0" borderId="0">
      <alignment vertical="center"/>
    </xf>
    <xf numFmtId="0" fontId="88" fillId="7" borderId="0" applyNumberFormat="0" applyBorder="0" applyAlignment="0" applyProtection="0">
      <alignment vertical="center"/>
    </xf>
    <xf numFmtId="0" fontId="87" fillId="0" borderId="0">
      <alignment vertical="center"/>
    </xf>
    <xf numFmtId="184" fontId="56" fillId="0" borderId="39">
      <protection locked="0"/>
    </xf>
    <xf numFmtId="187" fontId="56" fillId="0" borderId="0">
      <protection locked="0"/>
    </xf>
    <xf numFmtId="0" fontId="122" fillId="23" borderId="0" applyNumberFormat="0" applyBorder="0" applyAlignment="0" applyProtection="0">
      <alignment vertical="center"/>
    </xf>
    <xf numFmtId="0" fontId="87" fillId="0" borderId="0">
      <alignment vertical="center"/>
    </xf>
    <xf numFmtId="0" fontId="123" fillId="0" borderId="38" applyNumberFormat="0" applyFill="0" applyAlignment="0" applyProtection="0">
      <alignment vertical="center"/>
    </xf>
    <xf numFmtId="0" fontId="92" fillId="10" borderId="33" applyNumberFormat="0" applyAlignment="0" applyProtection="0">
      <alignment vertical="center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93" fillId="25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05" fillId="0" borderId="42" applyNumberFormat="0" applyFill="0" applyAlignment="0" applyProtection="0">
      <alignment vertical="center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05" fillId="0" borderId="42" applyNumberFormat="0" applyFill="0" applyAlignment="0" applyProtection="0">
      <alignment vertical="center"/>
    </xf>
    <xf numFmtId="0" fontId="114" fillId="0" borderId="0" applyNumberFormat="0" applyFill="0" applyBorder="0" applyAlignment="0" applyProtection="0"/>
    <xf numFmtId="0" fontId="105" fillId="0" borderId="42" applyNumberFormat="0" applyFill="0" applyAlignment="0" applyProtection="0">
      <alignment vertical="center"/>
    </xf>
    <xf numFmtId="0" fontId="114" fillId="0" borderId="0" applyNumberFormat="0" applyFill="0" applyBorder="0" applyAlignment="0" applyProtection="0"/>
    <xf numFmtId="0" fontId="105" fillId="0" borderId="42" applyNumberFormat="0" applyFill="0" applyAlignment="0" applyProtection="0">
      <alignment vertical="center"/>
    </xf>
    <xf numFmtId="0" fontId="124" fillId="0" borderId="41" applyNumberFormat="0" applyFill="0" applyAlignment="0" applyProtection="0">
      <alignment vertical="center"/>
    </xf>
    <xf numFmtId="0" fontId="106" fillId="0" borderId="0" applyNumberFormat="0" applyFill="0" applyBorder="0" applyAlignment="0" applyProtection="0"/>
    <xf numFmtId="0" fontId="90" fillId="0" borderId="0"/>
    <xf numFmtId="0" fontId="106" fillId="0" borderId="0" applyNumberFormat="0" applyFill="0" applyBorder="0" applyAlignment="0" applyProtection="0"/>
    <xf numFmtId="0" fontId="90" fillId="0" borderId="0"/>
    <xf numFmtId="0" fontId="90" fillId="0" borderId="0"/>
    <xf numFmtId="0" fontId="106" fillId="0" borderId="0" applyNumberFormat="0" applyFill="0" applyBorder="0" applyAlignment="0" applyProtection="0"/>
    <xf numFmtId="0" fontId="90" fillId="0" borderId="0"/>
    <xf numFmtId="0" fontId="90" fillId="0" borderId="0"/>
    <xf numFmtId="0" fontId="106" fillId="0" borderId="0" applyNumberFormat="0" applyFill="0" applyBorder="0" applyAlignment="0" applyProtection="0"/>
    <xf numFmtId="0" fontId="80" fillId="0" borderId="0">
      <alignment vertical="center"/>
    </xf>
    <xf numFmtId="0" fontId="90" fillId="0" borderId="0"/>
    <xf numFmtId="0" fontId="106" fillId="0" borderId="0" applyNumberFormat="0" applyFill="0" applyBorder="0" applyAlignment="0" applyProtection="0"/>
    <xf numFmtId="0" fontId="90" fillId="0" borderId="0"/>
    <xf numFmtId="0" fontId="90" fillId="0" borderId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90" fillId="0" borderId="0"/>
    <xf numFmtId="0" fontId="90" fillId="0" borderId="0"/>
    <xf numFmtId="0" fontId="106" fillId="0" borderId="0" applyNumberFormat="0" applyFill="0" applyBorder="0" applyAlignment="0" applyProtection="0"/>
    <xf numFmtId="0" fontId="90" fillId="0" borderId="0"/>
    <xf numFmtId="0" fontId="91" fillId="2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83" fontId="80" fillId="0" borderId="0">
      <alignment vertical="center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25" fillId="0" borderId="42" applyNumberFormat="0" applyFill="0" applyAlignment="0" applyProtection="0">
      <alignment vertical="center"/>
    </xf>
    <xf numFmtId="0" fontId="80" fillId="0" borderId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6" fillId="19" borderId="33" applyNumberFormat="0" applyAlignment="0" applyProtection="0">
      <alignment vertical="center"/>
    </xf>
    <xf numFmtId="0" fontId="56" fillId="0" borderId="0"/>
    <xf numFmtId="0" fontId="56" fillId="0" borderId="0"/>
    <xf numFmtId="43" fontId="90" fillId="0" borderId="0" applyFont="0" applyFill="0" applyBorder="0" applyAlignment="0" applyProtection="0">
      <alignment vertical="center"/>
    </xf>
    <xf numFmtId="0" fontId="117" fillId="11" borderId="10" applyNumberFormat="0" applyBorder="0" applyAlignment="0" applyProtection="0"/>
    <xf numFmtId="43" fontId="90" fillId="0" borderId="0" applyFont="0" applyFill="0" applyBorder="0" applyAlignment="0" applyProtection="0"/>
    <xf numFmtId="0" fontId="117" fillId="11" borderId="10" applyNumberFormat="0" applyBorder="0" applyAlignment="0" applyProtection="0"/>
    <xf numFmtId="0" fontId="86" fillId="2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117" fillId="11" borderId="10" applyNumberFormat="0" applyBorder="0" applyAlignment="0" applyProtection="0"/>
    <xf numFmtId="43" fontId="90" fillId="0" borderId="0" applyFont="0" applyFill="0" applyBorder="0" applyAlignment="0" applyProtection="0"/>
    <xf numFmtId="0" fontId="117" fillId="11" borderId="10" applyNumberFormat="0" applyBorder="0" applyAlignment="0" applyProtection="0"/>
    <xf numFmtId="43" fontId="90" fillId="0" borderId="0" applyFont="0" applyFill="0" applyBorder="0" applyAlignment="0" applyProtection="0"/>
    <xf numFmtId="0" fontId="117" fillId="11" borderId="10" applyNumberFormat="0" applyBorder="0" applyAlignment="0" applyProtection="0"/>
    <xf numFmtId="43" fontId="90" fillId="0" borderId="0" applyFont="0" applyFill="0" applyBorder="0" applyAlignment="0" applyProtection="0"/>
    <xf numFmtId="0" fontId="117" fillId="11" borderId="10" applyNumberFormat="0" applyBorder="0" applyAlignment="0" applyProtection="0"/>
    <xf numFmtId="43" fontId="90" fillId="0" borderId="0" applyFont="0" applyFill="0" applyBorder="0" applyAlignment="0" applyProtection="0"/>
    <xf numFmtId="0" fontId="117" fillId="11" borderId="10" applyNumberFormat="0" applyBorder="0" applyAlignment="0" applyProtection="0"/>
    <xf numFmtId="43" fontId="90" fillId="0" borderId="0" applyFont="0" applyFill="0" applyBorder="0" applyAlignment="0" applyProtection="0"/>
    <xf numFmtId="0" fontId="117" fillId="11" borderId="10" applyNumberFormat="0" applyBorder="0" applyAlignment="0" applyProtection="0"/>
    <xf numFmtId="0" fontId="90" fillId="0" borderId="0" applyFont="0" applyFill="0" applyBorder="0" applyAlignment="0" applyProtection="0"/>
    <xf numFmtId="0" fontId="90" fillId="0" borderId="0"/>
    <xf numFmtId="0" fontId="87" fillId="0" borderId="0">
      <alignment vertical="center"/>
    </xf>
    <xf numFmtId="0" fontId="90" fillId="0" borderId="0"/>
    <xf numFmtId="0" fontId="90" fillId="0" borderId="0"/>
    <xf numFmtId="0" fontId="90" fillId="0" borderId="0"/>
    <xf numFmtId="0" fontId="90" fillId="0" borderId="0"/>
    <xf numFmtId="0" fontId="115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90" fillId="0" borderId="0"/>
    <xf numFmtId="43" fontId="90" fillId="0" borderId="0" applyFont="0" applyFill="0" applyBorder="0" applyAlignment="0" applyProtection="0"/>
    <xf numFmtId="0" fontId="90" fillId="0" borderId="0" applyBorder="0"/>
    <xf numFmtId="0" fontId="79" fillId="0" borderId="31" applyNumberFormat="0" applyFill="0" applyAlignment="0" applyProtection="0">
      <alignment vertical="center"/>
    </xf>
    <xf numFmtId="0" fontId="90" fillId="0" borderId="0" applyBorder="0"/>
    <xf numFmtId="0" fontId="90" fillId="0" borderId="0" applyBorder="0"/>
    <xf numFmtId="0" fontId="90" fillId="0" borderId="0" applyBorder="0"/>
    <xf numFmtId="0" fontId="90" fillId="0" borderId="0" applyBorder="0"/>
    <xf numFmtId="0" fontId="90" fillId="0" borderId="0" applyBorder="0"/>
    <xf numFmtId="0" fontId="90" fillId="0" borderId="0" applyBorder="0"/>
    <xf numFmtId="0" fontId="90" fillId="0" borderId="0"/>
    <xf numFmtId="0" fontId="115" fillId="28" borderId="37" applyNumberFormat="0" applyAlignment="0" applyProtection="0">
      <alignment vertical="center"/>
    </xf>
    <xf numFmtId="0" fontId="90" fillId="0" borderId="0"/>
    <xf numFmtId="0" fontId="115" fillId="28" borderId="37" applyNumberFormat="0" applyAlignment="0" applyProtection="0">
      <alignment vertical="center"/>
    </xf>
    <xf numFmtId="0" fontId="90" fillId="0" borderId="0"/>
    <xf numFmtId="0" fontId="115" fillId="28" borderId="37" applyNumberFormat="0" applyAlignment="0" applyProtection="0">
      <alignment vertical="center"/>
    </xf>
    <xf numFmtId="0" fontId="90" fillId="0" borderId="0"/>
    <xf numFmtId="0" fontId="115" fillId="28" borderId="37" applyNumberFormat="0" applyAlignment="0" applyProtection="0">
      <alignment vertical="center"/>
    </xf>
    <xf numFmtId="0" fontId="90" fillId="0" borderId="0"/>
    <xf numFmtId="0" fontId="90" fillId="0" borderId="0"/>
    <xf numFmtId="0" fontId="90" fillId="0" borderId="0"/>
    <xf numFmtId="0" fontId="90" fillId="0" borderId="0"/>
    <xf numFmtId="0" fontId="127" fillId="0" borderId="35" applyNumberFormat="0" applyFill="0" applyAlignment="0" applyProtection="0">
      <alignment vertical="center"/>
    </xf>
    <xf numFmtId="40" fontId="10" fillId="0" borderId="0" applyFont="0" applyFill="0" applyBorder="0" applyAlignment="0" applyProtection="0"/>
    <xf numFmtId="0" fontId="87" fillId="0" borderId="0">
      <alignment vertical="center"/>
    </xf>
    <xf numFmtId="0" fontId="87" fillId="0" borderId="0">
      <alignment vertical="center"/>
    </xf>
    <xf numFmtId="179" fontId="10" fillId="0" borderId="0" applyFont="0" applyFill="0" applyBorder="0" applyAlignment="0" applyProtection="0"/>
    <xf numFmtId="0" fontId="90" fillId="0" borderId="0">
      <alignment vertical="center"/>
    </xf>
    <xf numFmtId="193" fontId="10" fillId="0" borderId="0" applyFont="0" applyFill="0" applyBorder="0" applyAlignment="0" applyProtection="0"/>
    <xf numFmtId="0" fontId="9" fillId="0" borderId="0"/>
    <xf numFmtId="177" fontId="89" fillId="0" borderId="0"/>
    <xf numFmtId="177" fontId="89" fillId="0" borderId="0"/>
    <xf numFmtId="0" fontId="105" fillId="0" borderId="0" applyNumberFormat="0" applyFill="0" applyBorder="0" applyAlignment="0" applyProtection="0">
      <alignment vertical="center"/>
    </xf>
    <xf numFmtId="0" fontId="128" fillId="26" borderId="0" applyNumberFormat="0" applyBorder="0" applyAlignment="0" applyProtection="0">
      <alignment vertical="center"/>
    </xf>
    <xf numFmtId="177" fontId="89" fillId="0" borderId="0"/>
    <xf numFmtId="177" fontId="89" fillId="0" borderId="0"/>
    <xf numFmtId="0" fontId="9" fillId="0" borderId="0"/>
    <xf numFmtId="177" fontId="89" fillId="0" borderId="0"/>
    <xf numFmtId="0" fontId="9" fillId="0" borderId="0"/>
    <xf numFmtId="177" fontId="89" fillId="0" borderId="0"/>
    <xf numFmtId="0" fontId="9" fillId="0" borderId="0"/>
    <xf numFmtId="177" fontId="89" fillId="0" borderId="0"/>
    <xf numFmtId="177" fontId="89" fillId="0" borderId="0"/>
    <xf numFmtId="0" fontId="87" fillId="0" borderId="0">
      <alignment vertical="center"/>
    </xf>
    <xf numFmtId="0" fontId="87" fillId="0" borderId="0">
      <alignment vertical="center"/>
    </xf>
    <xf numFmtId="177" fontId="89" fillId="0" borderId="0"/>
    <xf numFmtId="0" fontId="87" fillId="0" borderId="0">
      <alignment vertical="center"/>
    </xf>
    <xf numFmtId="0" fontId="87" fillId="0" borderId="0">
      <alignment vertical="center"/>
    </xf>
    <xf numFmtId="177" fontId="89" fillId="0" borderId="0"/>
    <xf numFmtId="177" fontId="89" fillId="0" borderId="0"/>
    <xf numFmtId="177" fontId="89" fillId="0" borderId="0"/>
    <xf numFmtId="177" fontId="89" fillId="0" borderId="0"/>
    <xf numFmtId="177" fontId="89" fillId="0" borderId="0"/>
    <xf numFmtId="177" fontId="89" fillId="0" borderId="0"/>
    <xf numFmtId="177" fontId="89" fillId="0" borderId="0"/>
    <xf numFmtId="177" fontId="89" fillId="0" borderId="0"/>
    <xf numFmtId="0" fontId="56" fillId="0" borderId="0"/>
    <xf numFmtId="0" fontId="56" fillId="0" borderId="0"/>
    <xf numFmtId="0" fontId="56" fillId="0" borderId="0"/>
    <xf numFmtId="0" fontId="14" fillId="0" borderId="0"/>
    <xf numFmtId="0" fontId="80" fillId="0" borderId="0">
      <alignment vertical="center"/>
    </xf>
    <xf numFmtId="0" fontId="10" fillId="11" borderId="32" applyNumberFormat="0" applyFont="0" applyAlignment="0" applyProtection="0">
      <alignment vertical="center"/>
    </xf>
    <xf numFmtId="0" fontId="129" fillId="10" borderId="43" applyNumberFormat="0" applyAlignment="0" applyProtection="0">
      <alignment vertical="center"/>
    </xf>
    <xf numFmtId="0" fontId="90" fillId="0" borderId="0"/>
    <xf numFmtId="10" fontId="10" fillId="0" borderId="0" applyFont="0" applyFill="0" applyBorder="0" applyAlignment="0" applyProtection="0"/>
    <xf numFmtId="0" fontId="130" fillId="0" borderId="24" applyNumberFormat="0" applyBorder="0"/>
    <xf numFmtId="0" fontId="131" fillId="0" borderId="31" applyNumberFormat="0" applyFill="0" applyAlignment="0" applyProtection="0">
      <alignment vertical="center"/>
    </xf>
    <xf numFmtId="0" fontId="56" fillId="0" borderId="0"/>
    <xf numFmtId="184" fontId="56" fillId="0" borderId="39">
      <protection locked="0"/>
    </xf>
    <xf numFmtId="184" fontId="56" fillId="0" borderId="39">
      <protection locked="0"/>
    </xf>
    <xf numFmtId="184" fontId="56" fillId="0" borderId="39">
      <protection locked="0"/>
    </xf>
    <xf numFmtId="184" fontId="56" fillId="0" borderId="39">
      <protection locked="0"/>
    </xf>
    <xf numFmtId="184" fontId="56" fillId="0" borderId="39">
      <protection locked="0"/>
    </xf>
    <xf numFmtId="184" fontId="56" fillId="0" borderId="39">
      <protection locked="0"/>
    </xf>
    <xf numFmtId="184" fontId="56" fillId="0" borderId="39">
      <protection locked="0"/>
    </xf>
    <xf numFmtId="184" fontId="56" fillId="0" borderId="39">
      <protection locked="0"/>
    </xf>
    <xf numFmtId="184" fontId="56" fillId="0" borderId="39">
      <protection locked="0"/>
    </xf>
    <xf numFmtId="184" fontId="56" fillId="0" borderId="39">
      <protection locked="0"/>
    </xf>
    <xf numFmtId="184" fontId="56" fillId="0" borderId="39">
      <protection locked="0"/>
    </xf>
    <xf numFmtId="184" fontId="56" fillId="0" borderId="39">
      <protection locked="0"/>
    </xf>
    <xf numFmtId="0" fontId="90" fillId="0" borderId="0">
      <alignment vertical="center"/>
    </xf>
    <xf numFmtId="0" fontId="87" fillId="0" borderId="0"/>
    <xf numFmtId="0" fontId="87" fillId="0" borderId="0"/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184" fontId="56" fillId="0" borderId="39">
      <protection locked="0"/>
    </xf>
    <xf numFmtId="0" fontId="87" fillId="0" borderId="0"/>
    <xf numFmtId="0" fontId="87" fillId="0" borderId="0"/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184" fontId="56" fillId="0" borderId="39">
      <protection locked="0"/>
    </xf>
    <xf numFmtId="0" fontId="87" fillId="0" borderId="0"/>
    <xf numFmtId="0" fontId="87" fillId="0" borderId="0"/>
    <xf numFmtId="0" fontId="88" fillId="7" borderId="0" applyNumberFormat="0" applyBorder="0" applyAlignment="0" applyProtection="0">
      <alignment vertical="center"/>
    </xf>
    <xf numFmtId="184" fontId="56" fillId="0" borderId="39">
      <protection locked="0"/>
    </xf>
    <xf numFmtId="0" fontId="87" fillId="0" borderId="0"/>
    <xf numFmtId="0" fontId="87" fillId="0" borderId="0"/>
    <xf numFmtId="0" fontId="88" fillId="7" borderId="0" applyNumberFormat="0" applyBorder="0" applyAlignment="0" applyProtection="0">
      <alignment vertical="center"/>
    </xf>
    <xf numFmtId="184" fontId="56" fillId="0" borderId="39">
      <protection locked="0"/>
    </xf>
    <xf numFmtId="0" fontId="90" fillId="0" borderId="0">
      <alignment vertical="center"/>
    </xf>
    <xf numFmtId="0" fontId="90" fillId="0" borderId="0">
      <alignment vertical="center"/>
    </xf>
    <xf numFmtId="0" fontId="88" fillId="7" borderId="0" applyNumberFormat="0" applyBorder="0" applyAlignment="0" applyProtection="0">
      <alignment vertical="center"/>
    </xf>
    <xf numFmtId="184" fontId="56" fillId="0" borderId="39">
      <protection locked="0"/>
    </xf>
    <xf numFmtId="0" fontId="132" fillId="0" borderId="0" applyNumberFormat="0" applyFill="0" applyBorder="0" applyAlignment="0" applyProtection="0">
      <alignment vertical="center"/>
    </xf>
    <xf numFmtId="9" fontId="90" fillId="0" borderId="0" applyFont="0" applyFill="0" applyBorder="0" applyAlignment="0" applyProtection="0">
      <alignment vertical="center"/>
    </xf>
    <xf numFmtId="9" fontId="90" fillId="0" borderId="0" applyFont="0" applyFill="0" applyBorder="0" applyAlignment="0" applyProtection="0">
      <alignment vertical="center"/>
    </xf>
    <xf numFmtId="9" fontId="90" fillId="0" borderId="0" applyFont="0" applyFill="0" applyBorder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90" fillId="0" borderId="0">
      <alignment vertical="center"/>
    </xf>
    <xf numFmtId="0" fontId="94" fillId="0" borderId="34" applyNumberFormat="0" applyFill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90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90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90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90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02" fillId="0" borderId="38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33" fillId="0" borderId="41" applyNumberFormat="0" applyFill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105" fillId="0" borderId="42" applyNumberFormat="0" applyFill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4" fillId="0" borderId="40" applyNumberFormat="0" applyFill="0" applyAlignment="0" applyProtection="0">
      <alignment vertical="center"/>
    </xf>
    <xf numFmtId="0" fontId="105" fillId="0" borderId="42" applyNumberFormat="0" applyFill="0" applyAlignment="0" applyProtection="0">
      <alignment vertical="center"/>
    </xf>
    <xf numFmtId="0" fontId="105" fillId="0" borderId="42" applyNumberFormat="0" applyFill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42" applyNumberFormat="0" applyFill="0" applyAlignment="0" applyProtection="0">
      <alignment vertical="center"/>
    </xf>
    <xf numFmtId="43" fontId="90" fillId="0" borderId="0" applyFont="0" applyFill="0" applyBorder="0" applyAlignment="0" applyProtection="0"/>
    <xf numFmtId="0" fontId="105" fillId="0" borderId="0" applyNumberFormat="0" applyFill="0" applyBorder="0" applyAlignment="0" applyProtection="0">
      <alignment vertical="center"/>
    </xf>
    <xf numFmtId="0" fontId="105" fillId="0" borderId="42" applyNumberFormat="0" applyFill="0" applyAlignment="0" applyProtection="0">
      <alignment vertical="center"/>
    </xf>
    <xf numFmtId="183" fontId="90" fillId="0" borderId="0" applyFont="0" applyFill="0" applyBorder="0" applyAlignment="0" applyProtection="0"/>
    <xf numFmtId="0" fontId="105" fillId="0" borderId="0" applyNumberFormat="0" applyFill="0" applyBorder="0" applyAlignment="0" applyProtection="0">
      <alignment vertical="center"/>
    </xf>
    <xf numFmtId="0" fontId="105" fillId="0" borderId="42" applyNumberFormat="0" applyFill="0" applyAlignment="0" applyProtection="0">
      <alignment vertical="center"/>
    </xf>
    <xf numFmtId="183" fontId="90" fillId="0" borderId="0" applyFon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42" applyNumberFormat="0" applyFill="0" applyAlignment="0" applyProtection="0">
      <alignment vertical="center"/>
    </xf>
    <xf numFmtId="0" fontId="105" fillId="0" borderId="42" applyNumberFormat="0" applyFill="0" applyAlignment="0" applyProtection="0">
      <alignment vertical="center"/>
    </xf>
    <xf numFmtId="0" fontId="105" fillId="0" borderId="42" applyNumberFormat="0" applyFill="0" applyAlignment="0" applyProtection="0">
      <alignment vertical="center"/>
    </xf>
    <xf numFmtId="0" fontId="105" fillId="0" borderId="42" applyNumberFormat="0" applyFill="0" applyAlignment="0" applyProtection="0">
      <alignment vertical="center"/>
    </xf>
    <xf numFmtId="0" fontId="105" fillId="0" borderId="42" applyNumberFormat="0" applyFill="0" applyAlignment="0" applyProtection="0">
      <alignment vertical="center"/>
    </xf>
    <xf numFmtId="0" fontId="105" fillId="0" borderId="42" applyNumberFormat="0" applyFill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9" fillId="0" borderId="0"/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9" fillId="0" borderId="0"/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9" fillId="0" borderId="0"/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80" fillId="0" borderId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9" fillId="0" borderId="0"/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9" fillId="0" borderId="0"/>
    <xf numFmtId="0" fontId="105" fillId="0" borderId="0" applyNumberFormat="0" applyFill="0" applyBorder="0" applyAlignment="0" applyProtection="0">
      <alignment vertical="center"/>
    </xf>
    <xf numFmtId="0" fontId="9" fillId="0" borderId="0"/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183" fontId="90" fillId="0" borderId="0" applyFont="0" applyFill="0" applyBorder="0" applyAlignment="0" applyProtection="0"/>
    <xf numFmtId="0" fontId="105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34" fillId="0" borderId="0"/>
    <xf numFmtId="0" fontId="95" fillId="0" borderId="0" applyNumberFormat="0" applyFill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43" fontId="90" fillId="0" borderId="0" applyFont="0" applyFill="0" applyBorder="0" applyAlignment="0" applyProtection="0"/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0" fillId="0" borderId="0" applyBorder="0"/>
    <xf numFmtId="0" fontId="90" fillId="0" borderId="0" applyBorder="0"/>
    <xf numFmtId="0" fontId="88" fillId="2" borderId="0" applyNumberFormat="0" applyBorder="0" applyAlignment="0" applyProtection="0">
      <alignment vertical="center"/>
    </xf>
    <xf numFmtId="0" fontId="90" fillId="0" borderId="0"/>
    <xf numFmtId="0" fontId="90" fillId="0" borderId="0" applyBorder="0"/>
    <xf numFmtId="0" fontId="90" fillId="0" borderId="0" applyBorder="0"/>
    <xf numFmtId="0" fontId="90" fillId="0" borderId="0" applyBorder="0"/>
    <xf numFmtId="0" fontId="90" fillId="0" borderId="0"/>
    <xf numFmtId="0" fontId="90" fillId="0" borderId="0"/>
    <xf numFmtId="0" fontId="90" fillId="0" borderId="0" applyBorder="0"/>
    <xf numFmtId="0" fontId="90" fillId="0" borderId="0"/>
    <xf numFmtId="0" fontId="90" fillId="0" borderId="0"/>
    <xf numFmtId="0" fontId="90" fillId="0" borderId="0"/>
    <xf numFmtId="183" fontId="80" fillId="0" borderId="0">
      <alignment vertical="center"/>
    </xf>
    <xf numFmtId="0" fontId="80" fillId="0" borderId="0">
      <alignment vertical="center"/>
    </xf>
    <xf numFmtId="0" fontId="90" fillId="0" borderId="0"/>
    <xf numFmtId="0" fontId="92" fillId="15" borderId="33" applyNumberFormat="0" applyAlignment="0" applyProtection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90" fillId="0" borderId="0">
      <alignment vertical="center"/>
    </xf>
    <xf numFmtId="180" fontId="80" fillId="0" borderId="0">
      <alignment vertical="center"/>
    </xf>
    <xf numFmtId="0" fontId="56" fillId="0" borderId="0"/>
    <xf numFmtId="0" fontId="80" fillId="0" borderId="0">
      <alignment vertical="center"/>
    </xf>
    <xf numFmtId="0" fontId="90" fillId="0" borderId="0">
      <alignment vertical="center"/>
    </xf>
    <xf numFmtId="0" fontId="80" fillId="0" borderId="0">
      <alignment vertical="center"/>
    </xf>
    <xf numFmtId="183" fontId="80" fillId="0" borderId="0">
      <alignment vertical="center"/>
    </xf>
    <xf numFmtId="0" fontId="56" fillId="0" borderId="0"/>
    <xf numFmtId="183" fontId="80" fillId="0" borderId="0">
      <alignment vertical="center"/>
    </xf>
    <xf numFmtId="0" fontId="90" fillId="0" borderId="0"/>
    <xf numFmtId="0" fontId="110" fillId="0" borderId="0">
      <alignment vertical="center"/>
    </xf>
    <xf numFmtId="0" fontId="90" fillId="0" borderId="0"/>
    <xf numFmtId="0" fontId="91" fillId="23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108" fillId="0" borderId="0">
      <alignment vertical="center"/>
    </xf>
    <xf numFmtId="0" fontId="88" fillId="29" borderId="0" applyNumberFormat="0" applyBorder="0" applyAlignment="0" applyProtection="0">
      <alignment vertical="center"/>
    </xf>
    <xf numFmtId="0" fontId="108" fillId="0" borderId="0">
      <alignment vertical="center"/>
    </xf>
    <xf numFmtId="0" fontId="9" fillId="0" borderId="0"/>
    <xf numFmtId="0" fontId="88" fillId="29" borderId="0" applyNumberFormat="0" applyBorder="0" applyAlignment="0" applyProtection="0">
      <alignment vertical="center"/>
    </xf>
    <xf numFmtId="0" fontId="108" fillId="0" borderId="0">
      <alignment vertical="center"/>
    </xf>
    <xf numFmtId="0" fontId="88" fillId="29" borderId="0" applyNumberFormat="0" applyBorder="0" applyAlignment="0" applyProtection="0">
      <alignment vertical="center"/>
    </xf>
    <xf numFmtId="0" fontId="108" fillId="0" borderId="0">
      <alignment vertical="center"/>
    </xf>
    <xf numFmtId="0" fontId="88" fillId="29" borderId="0" applyNumberFormat="0" applyBorder="0" applyAlignment="0" applyProtection="0">
      <alignment vertical="center"/>
    </xf>
    <xf numFmtId="0" fontId="108" fillId="0" borderId="0">
      <alignment vertical="center"/>
    </xf>
    <xf numFmtId="0" fontId="88" fillId="29" borderId="0" applyNumberFormat="0" applyBorder="0" applyAlignment="0" applyProtection="0">
      <alignment vertical="center"/>
    </xf>
    <xf numFmtId="0" fontId="108" fillId="0" borderId="0">
      <alignment vertical="center"/>
    </xf>
    <xf numFmtId="0" fontId="56" fillId="0" borderId="0"/>
    <xf numFmtId="0" fontId="88" fillId="29" borderId="0" applyNumberFormat="0" applyBorder="0" applyAlignment="0" applyProtection="0">
      <alignment vertical="center"/>
    </xf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0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80" fillId="0" borderId="0">
      <alignment vertical="center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0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90" fillId="0" borderId="0">
      <alignment vertical="center"/>
    </xf>
    <xf numFmtId="0" fontId="87" fillId="0" borderId="0"/>
    <xf numFmtId="0" fontId="90" fillId="0" borderId="0">
      <alignment vertical="center"/>
    </xf>
    <xf numFmtId="0" fontId="87" fillId="0" borderId="0"/>
    <xf numFmtId="0" fontId="90" fillId="0" borderId="0">
      <alignment vertical="center"/>
    </xf>
    <xf numFmtId="0" fontId="8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8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176" fontId="90" fillId="0" borderId="0" applyFont="0" applyFill="0" applyBorder="0" applyAlignment="0" applyProtection="0"/>
    <xf numFmtId="0" fontId="90" fillId="0" borderId="0">
      <alignment vertical="center"/>
    </xf>
    <xf numFmtId="176" fontId="90" fillId="0" borderId="0" applyFont="0" applyFill="0" applyBorder="0" applyAlignment="0" applyProtection="0"/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/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/>
    <xf numFmtId="0" fontId="90" fillId="0" borderId="0"/>
    <xf numFmtId="0" fontId="90" fillId="0" borderId="0"/>
    <xf numFmtId="0" fontId="9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80" fillId="0" borderId="0">
      <alignment vertical="center"/>
    </xf>
    <xf numFmtId="0" fontId="56" fillId="0" borderId="0"/>
    <xf numFmtId="0" fontId="56" fillId="0" borderId="0"/>
    <xf numFmtId="0" fontId="80" fillId="0" borderId="0">
      <alignment vertical="center"/>
    </xf>
    <xf numFmtId="0" fontId="110" fillId="0" borderId="0"/>
    <xf numFmtId="0" fontId="108" fillId="0" borderId="0">
      <alignment vertical="center"/>
    </xf>
    <xf numFmtId="0" fontId="56" fillId="0" borderId="0"/>
    <xf numFmtId="0" fontId="90" fillId="0" borderId="0">
      <alignment vertical="center"/>
    </xf>
    <xf numFmtId="0" fontId="8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8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10" fillId="0" borderId="0"/>
    <xf numFmtId="0" fontId="80" fillId="0" borderId="0">
      <alignment vertical="center"/>
    </xf>
    <xf numFmtId="0" fontId="110" fillId="0" borderId="0"/>
    <xf numFmtId="0" fontId="108" fillId="0" borderId="0">
      <alignment vertical="center"/>
    </xf>
    <xf numFmtId="0" fontId="108" fillId="0" borderId="0">
      <alignment vertical="center"/>
    </xf>
    <xf numFmtId="0" fontId="107" fillId="19" borderId="33" applyNumberFormat="0" applyAlignment="0" applyProtection="0">
      <alignment vertical="center"/>
    </xf>
    <xf numFmtId="0" fontId="108" fillId="0" borderId="0">
      <alignment vertical="center"/>
    </xf>
    <xf numFmtId="0" fontId="80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80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90" fillId="0" borderId="0">
      <alignment vertical="center"/>
    </xf>
    <xf numFmtId="0" fontId="110" fillId="0" borderId="0">
      <alignment vertical="center"/>
    </xf>
    <xf numFmtId="0" fontId="90" fillId="0" borderId="0">
      <alignment vertical="center"/>
    </xf>
    <xf numFmtId="0" fontId="110" fillId="0" borderId="0">
      <alignment vertical="center"/>
    </xf>
    <xf numFmtId="0" fontId="90" fillId="0" borderId="0"/>
    <xf numFmtId="0" fontId="80" fillId="0" borderId="0">
      <alignment vertical="center"/>
    </xf>
    <xf numFmtId="0" fontId="80" fillId="0" borderId="0">
      <alignment vertical="center"/>
    </xf>
    <xf numFmtId="0" fontId="90" fillId="11" borderId="32" applyNumberFormat="0" applyFont="0" applyAlignment="0" applyProtection="0">
      <alignment vertical="center"/>
    </xf>
    <xf numFmtId="0" fontId="80" fillId="0" borderId="0">
      <alignment vertical="center"/>
    </xf>
    <xf numFmtId="0" fontId="91" fillId="23" borderId="0" applyNumberFormat="0" applyBorder="0" applyAlignment="0" applyProtection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80" fillId="0" borderId="0">
      <alignment vertical="center"/>
    </xf>
    <xf numFmtId="0" fontId="87" fillId="0" borderId="0">
      <alignment vertical="center"/>
    </xf>
    <xf numFmtId="180" fontId="80" fillId="0" borderId="0">
      <alignment vertical="center"/>
    </xf>
    <xf numFmtId="0" fontId="110" fillId="0" borderId="0"/>
    <xf numFmtId="183" fontId="90" fillId="0" borderId="0"/>
    <xf numFmtId="0" fontId="90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0" fillId="0" borderId="0">
      <alignment vertical="center"/>
    </xf>
    <xf numFmtId="0" fontId="9" fillId="0" borderId="0"/>
    <xf numFmtId="0" fontId="90" fillId="0" borderId="0"/>
    <xf numFmtId="0" fontId="90" fillId="0" borderId="0"/>
    <xf numFmtId="0" fontId="87" fillId="0" borderId="0">
      <alignment vertical="center"/>
    </xf>
    <xf numFmtId="0" fontId="87" fillId="0" borderId="0">
      <alignment vertical="center"/>
    </xf>
    <xf numFmtId="0" fontId="9" fillId="0" borderId="0"/>
    <xf numFmtId="0" fontId="9" fillId="0" borderId="0"/>
    <xf numFmtId="0" fontId="90" fillId="0" borderId="0"/>
    <xf numFmtId="0" fontId="90" fillId="0" borderId="0"/>
    <xf numFmtId="0" fontId="87" fillId="0" borderId="0">
      <alignment vertical="center"/>
    </xf>
    <xf numFmtId="0" fontId="87" fillId="0" borderId="0">
      <alignment vertical="center"/>
    </xf>
    <xf numFmtId="0" fontId="9" fillId="0" borderId="0"/>
    <xf numFmtId="0" fontId="9" fillId="0" borderId="0"/>
    <xf numFmtId="0" fontId="90" fillId="0" borderId="0"/>
    <xf numFmtId="0" fontId="90" fillId="0" borderId="0"/>
    <xf numFmtId="0" fontId="87" fillId="0" borderId="0">
      <alignment vertical="center"/>
    </xf>
    <xf numFmtId="0" fontId="87" fillId="0" borderId="0">
      <alignment vertical="center"/>
    </xf>
    <xf numFmtId="0" fontId="10" fillId="0" borderId="0"/>
    <xf numFmtId="0" fontId="9" fillId="0" borderId="0"/>
    <xf numFmtId="0" fontId="90" fillId="0" borderId="0"/>
    <xf numFmtId="0" fontId="90" fillId="0" borderId="0"/>
    <xf numFmtId="0" fontId="87" fillId="0" borderId="0">
      <alignment vertical="center"/>
    </xf>
    <xf numFmtId="0" fontId="87" fillId="0" borderId="0">
      <alignment vertical="center"/>
    </xf>
    <xf numFmtId="0" fontId="10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11" borderId="32" applyNumberFormat="0" applyFont="0" applyAlignment="0" applyProtection="0">
      <alignment vertical="center"/>
    </xf>
    <xf numFmtId="0" fontId="90" fillId="0" borderId="0"/>
    <xf numFmtId="0" fontId="91" fillId="23" borderId="0" applyNumberFormat="0" applyBorder="0" applyAlignment="0" applyProtection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/>
    <xf numFmtId="0" fontId="90" fillId="0" borderId="0">
      <alignment vertical="center"/>
    </xf>
    <xf numFmtId="0" fontId="90" fillId="0" borderId="0"/>
    <xf numFmtId="0" fontId="90" fillId="0" borderId="0">
      <alignment vertical="center"/>
    </xf>
    <xf numFmtId="0" fontId="90" fillId="0" borderId="0"/>
    <xf numFmtId="0" fontId="92" fillId="15" borderId="33" applyNumberFormat="0" applyAlignment="0" applyProtection="0">
      <alignment vertical="center"/>
    </xf>
    <xf numFmtId="0" fontId="92" fillId="15" borderId="33" applyNumberFormat="0" applyAlignment="0" applyProtection="0">
      <alignment vertical="center"/>
    </xf>
    <xf numFmtId="0" fontId="90" fillId="0" borderId="0"/>
    <xf numFmtId="0" fontId="92" fillId="15" borderId="33" applyNumberFormat="0" applyAlignment="0" applyProtection="0">
      <alignment vertical="center"/>
    </xf>
    <xf numFmtId="0" fontId="92" fillId="15" borderId="33" applyNumberFormat="0" applyAlignment="0" applyProtection="0">
      <alignment vertical="center"/>
    </xf>
    <xf numFmtId="0" fontId="90" fillId="0" borderId="0"/>
    <xf numFmtId="0" fontId="92" fillId="15" borderId="33" applyNumberFormat="0" applyAlignment="0" applyProtection="0">
      <alignment vertical="center"/>
    </xf>
    <xf numFmtId="0" fontId="92" fillId="15" borderId="33" applyNumberFormat="0" applyAlignment="0" applyProtection="0">
      <alignment vertical="center"/>
    </xf>
    <xf numFmtId="0" fontId="90" fillId="0" borderId="0"/>
    <xf numFmtId="0" fontId="92" fillId="15" borderId="33" applyNumberFormat="0" applyAlignment="0" applyProtection="0">
      <alignment vertical="center"/>
    </xf>
    <xf numFmtId="0" fontId="92" fillId="15" borderId="33" applyNumberFormat="0" applyAlignment="0" applyProtection="0">
      <alignment vertical="center"/>
    </xf>
    <xf numFmtId="0" fontId="90" fillId="0" borderId="0"/>
    <xf numFmtId="0" fontId="92" fillId="15" borderId="33" applyNumberFormat="0" applyAlignment="0" applyProtection="0">
      <alignment vertical="center"/>
    </xf>
    <xf numFmtId="0" fontId="92" fillId="15" borderId="33" applyNumberFormat="0" applyAlignment="0" applyProtection="0">
      <alignment vertical="center"/>
    </xf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35" fillId="15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90" fillId="0" borderId="0"/>
    <xf numFmtId="0" fontId="135" fillId="10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90" fillId="0" borderId="0"/>
    <xf numFmtId="0" fontId="135" fillId="10" borderId="43" applyNumberFormat="0" applyAlignment="0" applyProtection="0">
      <alignment vertical="center"/>
    </xf>
    <xf numFmtId="0" fontId="90" fillId="0" borderId="0"/>
    <xf numFmtId="0" fontId="135" fillId="10" borderId="43" applyNumberFormat="0" applyAlignment="0" applyProtection="0">
      <alignment vertical="center"/>
    </xf>
    <xf numFmtId="0" fontId="90" fillId="0" borderId="0"/>
    <xf numFmtId="0" fontId="135" fillId="10" borderId="43" applyNumberFormat="0" applyAlignment="0" applyProtection="0">
      <alignment vertical="center"/>
    </xf>
    <xf numFmtId="0" fontId="90" fillId="0" borderId="0"/>
    <xf numFmtId="0" fontId="135" fillId="10" borderId="43" applyNumberFormat="0" applyAlignment="0" applyProtection="0">
      <alignment vertical="center"/>
    </xf>
    <xf numFmtId="0" fontId="90" fillId="0" borderId="0"/>
    <xf numFmtId="0" fontId="90" fillId="0" borderId="0"/>
    <xf numFmtId="0" fontId="90" fillId="0" borderId="0"/>
    <xf numFmtId="0" fontId="90" fillId="0" borderId="0"/>
    <xf numFmtId="189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0" fontId="19" fillId="0" borderId="0"/>
    <xf numFmtId="43" fontId="90" fillId="0" borderId="0" applyFont="0" applyFill="0" applyBorder="0" applyAlignment="0" applyProtection="0"/>
    <xf numFmtId="0" fontId="1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80" fillId="0" borderId="0">
      <alignment vertical="center"/>
    </xf>
    <xf numFmtId="0" fontId="90" fillId="11" borderId="32" applyNumberFormat="0" applyFont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90" fillId="0" borderId="0" applyBorder="0"/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56" fillId="0" borderId="0"/>
    <xf numFmtId="0" fontId="96" fillId="0" borderId="35" applyNumberFormat="0" applyFill="0" applyAlignment="0" applyProtection="0">
      <alignment vertical="center"/>
    </xf>
    <xf numFmtId="0" fontId="56" fillId="0" borderId="0"/>
    <xf numFmtId="0" fontId="96" fillId="0" borderId="35" applyNumberFormat="0" applyFill="0" applyAlignment="0" applyProtection="0">
      <alignment vertical="center"/>
    </xf>
    <xf numFmtId="0" fontId="56" fillId="0" borderId="0"/>
    <xf numFmtId="0" fontId="56" fillId="0" borderId="0"/>
    <xf numFmtId="0" fontId="56" fillId="0" borderId="0"/>
    <xf numFmtId="0" fontId="90" fillId="11" borderId="32" applyNumberFormat="0" applyFont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90" fillId="0" borderId="0" applyBorder="0"/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110" fillId="0" borderId="0"/>
    <xf numFmtId="0" fontId="110" fillId="0" borderId="0"/>
    <xf numFmtId="0" fontId="110" fillId="0" borderId="0"/>
    <xf numFmtId="0" fontId="110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110" fillId="0" borderId="0"/>
    <xf numFmtId="0" fontId="110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110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90" fillId="11" borderId="32" applyNumberFormat="0" applyFont="0" applyAlignment="0" applyProtection="0">
      <alignment vertical="center"/>
    </xf>
    <xf numFmtId="0" fontId="110" fillId="0" borderId="0"/>
    <xf numFmtId="0" fontId="90" fillId="11" borderId="32" applyNumberFormat="0" applyFont="0" applyAlignment="0" applyProtection="0">
      <alignment vertical="center"/>
    </xf>
    <xf numFmtId="0" fontId="110" fillId="0" borderId="0"/>
    <xf numFmtId="0" fontId="90" fillId="11" borderId="32" applyNumberFormat="0" applyFont="0" applyAlignment="0" applyProtection="0">
      <alignment vertical="center"/>
    </xf>
    <xf numFmtId="0" fontId="110" fillId="0" borderId="0"/>
    <xf numFmtId="0" fontId="110" fillId="0" borderId="0"/>
    <xf numFmtId="0" fontId="90" fillId="0" borderId="0"/>
    <xf numFmtId="0" fontId="110" fillId="0" borderId="0"/>
    <xf numFmtId="0" fontId="110" fillId="0" borderId="0"/>
    <xf numFmtId="0" fontId="9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11" borderId="32" applyNumberFormat="0" applyFont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110" fillId="11" borderId="32" applyNumberFormat="0" applyFont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110" fillId="11" borderId="32" applyNumberFormat="0" applyFont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110" fillId="11" borderId="32" applyNumberFormat="0" applyFont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top"/>
      <protection locked="0"/>
    </xf>
    <xf numFmtId="0" fontId="86" fillId="27" borderId="0" applyNumberFormat="0" applyBorder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196" fontId="90" fillId="0" borderId="0" applyFont="0" applyFill="0" applyBorder="0" applyAlignment="0" applyProtection="0"/>
    <xf numFmtId="0" fontId="88" fillId="9" borderId="0" applyNumberFormat="0" applyBorder="0" applyAlignment="0" applyProtection="0">
      <alignment vertical="center"/>
    </xf>
    <xf numFmtId="195" fontId="90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92" fillId="10" borderId="33" applyNumberFormat="0" applyAlignment="0" applyProtection="0">
      <alignment vertical="center"/>
    </xf>
    <xf numFmtId="0" fontId="92" fillId="10" borderId="33" applyNumberFormat="0" applyAlignment="0" applyProtection="0">
      <alignment vertical="center"/>
    </xf>
    <xf numFmtId="0" fontId="92" fillId="10" borderId="33" applyNumberFormat="0" applyAlignment="0" applyProtection="0">
      <alignment vertical="center"/>
    </xf>
    <xf numFmtId="0" fontId="92" fillId="15" borderId="33" applyNumberFormat="0" applyAlignment="0" applyProtection="0">
      <alignment vertical="center"/>
    </xf>
    <xf numFmtId="0" fontId="92" fillId="15" borderId="33" applyNumberFormat="0" applyAlignment="0" applyProtection="0">
      <alignment vertical="center"/>
    </xf>
    <xf numFmtId="0" fontId="92" fillId="15" borderId="33" applyNumberFormat="0" applyAlignment="0" applyProtection="0">
      <alignment vertical="center"/>
    </xf>
    <xf numFmtId="0" fontId="92" fillId="15" borderId="33" applyNumberFormat="0" applyAlignment="0" applyProtection="0">
      <alignment vertical="center"/>
    </xf>
    <xf numFmtId="0" fontId="92" fillId="15" borderId="33" applyNumberFormat="0" applyAlignment="0" applyProtection="0">
      <alignment vertical="center"/>
    </xf>
    <xf numFmtId="0" fontId="92" fillId="15" borderId="33" applyNumberFormat="0" applyAlignment="0" applyProtection="0">
      <alignment vertical="center"/>
    </xf>
    <xf numFmtId="0" fontId="92" fillId="15" borderId="33" applyNumberFormat="0" applyAlignment="0" applyProtection="0">
      <alignment vertical="center"/>
    </xf>
    <xf numFmtId="0" fontId="92" fillId="15" borderId="33" applyNumberFormat="0" applyAlignment="0" applyProtection="0">
      <alignment vertical="center"/>
    </xf>
    <xf numFmtId="0" fontId="92" fillId="10" borderId="33" applyNumberFormat="0" applyAlignment="0" applyProtection="0">
      <alignment vertical="center"/>
    </xf>
    <xf numFmtId="0" fontId="92" fillId="10" borderId="33" applyNumberFormat="0" applyAlignment="0" applyProtection="0">
      <alignment vertical="center"/>
    </xf>
    <xf numFmtId="0" fontId="92" fillId="10" borderId="33" applyNumberFormat="0" applyAlignment="0" applyProtection="0">
      <alignment vertical="center"/>
    </xf>
    <xf numFmtId="0" fontId="92" fillId="10" borderId="33" applyNumberFormat="0" applyAlignment="0" applyProtection="0">
      <alignment vertical="center"/>
    </xf>
    <xf numFmtId="0" fontId="92" fillId="10" borderId="33" applyNumberFormat="0" applyAlignment="0" applyProtection="0">
      <alignment vertical="center"/>
    </xf>
    <xf numFmtId="0" fontId="92" fillId="10" borderId="33" applyNumberFormat="0" applyAlignment="0" applyProtection="0">
      <alignment vertical="center"/>
    </xf>
    <xf numFmtId="0" fontId="115" fillId="28" borderId="37" applyNumberFormat="0" applyAlignment="0" applyProtection="0">
      <alignment vertical="center"/>
    </xf>
    <xf numFmtId="0" fontId="115" fillId="28" borderId="37" applyNumberFormat="0" applyAlignment="0" applyProtection="0">
      <alignment vertical="center"/>
    </xf>
    <xf numFmtId="0" fontId="115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15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00" fillId="28" borderId="37" applyNumberFormat="0" applyAlignment="0" applyProtection="0">
      <alignment vertical="center"/>
    </xf>
    <xf numFmtId="0" fontId="115" fillId="28" borderId="37" applyNumberFormat="0" applyAlignment="0" applyProtection="0">
      <alignment vertical="center"/>
    </xf>
    <xf numFmtId="0" fontId="115" fillId="28" borderId="37" applyNumberFormat="0" applyAlignment="0" applyProtection="0">
      <alignment vertical="center"/>
    </xf>
    <xf numFmtId="0" fontId="115" fillId="28" borderId="37" applyNumberFormat="0" applyAlignment="0" applyProtection="0">
      <alignment vertical="center"/>
    </xf>
    <xf numFmtId="0" fontId="115" fillId="28" borderId="37" applyNumberFormat="0" applyAlignment="0" applyProtection="0">
      <alignment vertical="center"/>
    </xf>
    <xf numFmtId="0" fontId="115" fillId="28" borderId="37" applyNumberFormat="0" applyAlignment="0" applyProtection="0">
      <alignment vertical="center"/>
    </xf>
    <xf numFmtId="0" fontId="115" fillId="28" borderId="37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89" fillId="0" borderId="0"/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0" fontId="96" fillId="0" borderId="35" applyNumberFormat="0" applyFill="0" applyAlignment="0" applyProtection="0">
      <alignment vertical="center"/>
    </xf>
    <xf numFmtId="38" fontId="90" fillId="0" borderId="0" applyFont="0" applyFill="0" applyBorder="0" applyAlignment="0" applyProtection="0"/>
    <xf numFmtId="181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188" fontId="90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176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190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0" fontId="88" fillId="24" borderId="0" applyNumberFormat="0" applyBorder="0" applyAlignment="0" applyProtection="0">
      <alignment vertical="center"/>
    </xf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178" fontId="80" fillId="0" borderId="0" applyFont="0" applyFill="0" applyBorder="0" applyAlignment="0" applyProtection="0">
      <alignment vertical="center"/>
    </xf>
    <xf numFmtId="178" fontId="80" fillId="0" borderId="0" applyFont="0" applyFill="0" applyBorder="0" applyAlignment="0" applyProtection="0">
      <alignment vertical="center"/>
    </xf>
    <xf numFmtId="178" fontId="80" fillId="0" borderId="0" applyFont="0" applyFill="0" applyBorder="0" applyAlignment="0" applyProtection="0">
      <alignment vertical="center"/>
    </xf>
    <xf numFmtId="41" fontId="87" fillId="0" borderId="0" applyFont="0" applyFill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6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198" fontId="10" fillId="0" borderId="0" applyFont="0" applyFill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35" fillId="10" borderId="43" applyNumberFormat="0" applyAlignment="0" applyProtection="0">
      <alignment vertical="center"/>
    </xf>
    <xf numFmtId="0" fontId="135" fillId="10" borderId="43" applyNumberFormat="0" applyAlignment="0" applyProtection="0">
      <alignment vertical="center"/>
    </xf>
    <xf numFmtId="0" fontId="135" fillId="10" borderId="43" applyNumberFormat="0" applyAlignment="0" applyProtection="0">
      <alignment vertical="center"/>
    </xf>
    <xf numFmtId="0" fontId="135" fillId="10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0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5" borderId="43" applyNumberFormat="0" applyAlignment="0" applyProtection="0">
      <alignment vertical="center"/>
    </xf>
    <xf numFmtId="0" fontId="135" fillId="10" borderId="43" applyNumberFormat="0" applyAlignment="0" applyProtection="0">
      <alignment vertical="center"/>
    </xf>
    <xf numFmtId="0" fontId="135" fillId="10" borderId="43" applyNumberFormat="0" applyAlignment="0" applyProtection="0">
      <alignment vertical="center"/>
    </xf>
    <xf numFmtId="0" fontId="135" fillId="10" borderId="43" applyNumberFormat="0" applyAlignment="0" applyProtection="0">
      <alignment vertical="center"/>
    </xf>
    <xf numFmtId="0" fontId="135" fillId="10" borderId="43" applyNumberFormat="0" applyAlignment="0" applyProtection="0">
      <alignment vertical="center"/>
    </xf>
    <xf numFmtId="0" fontId="135" fillId="10" borderId="43" applyNumberFormat="0" applyAlignment="0" applyProtection="0">
      <alignment vertical="center"/>
    </xf>
    <xf numFmtId="0" fontId="135" fillId="10" borderId="43" applyNumberFormat="0" applyAlignment="0" applyProtection="0">
      <alignment vertical="center"/>
    </xf>
    <xf numFmtId="0" fontId="135" fillId="10" borderId="4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7" fillId="19" borderId="33" applyNumberFormat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9" fillId="0" borderId="0"/>
    <xf numFmtId="0" fontId="90" fillId="0" borderId="0" applyFont="0" applyFill="0" applyBorder="0" applyAlignment="0" applyProtection="0"/>
    <xf numFmtId="10" fontId="90" fillId="0" borderId="0" applyFont="0" applyFill="0" applyBorder="0" applyAlignment="0" applyProtection="0"/>
    <xf numFmtId="0" fontId="90" fillId="11" borderId="32" applyNumberFormat="0" applyFont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110" fillId="11" borderId="32" applyNumberFormat="0" applyFont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0" fontId="90" fillId="11" borderId="32" applyNumberFormat="0" applyFont="0" applyAlignment="0" applyProtection="0">
      <alignment vertical="center"/>
    </xf>
    <xf numFmtId="199" fontId="90" fillId="0" borderId="0" applyFont="0" applyFill="0" applyBorder="0" applyAlignment="0" applyProtection="0"/>
    <xf numFmtId="0" fontId="87" fillId="0" borderId="0">
      <alignment vertical="center"/>
    </xf>
    <xf numFmtId="0" fontId="89" fillId="0" borderId="0"/>
    <xf numFmtId="0" fontId="90" fillId="0" borderId="0">
      <protection locked="0"/>
    </xf>
    <xf numFmtId="0" fontId="56" fillId="0" borderId="0"/>
    <xf numFmtId="0" fontId="3" fillId="0" borderId="0">
      <alignment vertical="center"/>
    </xf>
    <xf numFmtId="0" fontId="90" fillId="0" borderId="0"/>
    <xf numFmtId="0" fontId="3" fillId="0" borderId="0">
      <alignment vertical="center"/>
    </xf>
    <xf numFmtId="186" fontId="2" fillId="0" borderId="0">
      <alignment vertical="center"/>
    </xf>
    <xf numFmtId="186" fontId="2" fillId="0" borderId="0">
      <alignment vertical="center"/>
    </xf>
    <xf numFmtId="0" fontId="56" fillId="0" borderId="0"/>
    <xf numFmtId="0" fontId="56" fillId="0" borderId="0">
      <alignment vertical="center"/>
    </xf>
    <xf numFmtId="186" fontId="2" fillId="0" borderId="0">
      <alignment vertical="center"/>
    </xf>
  </cellStyleXfs>
  <cellXfs count="2007">
    <xf numFmtId="0" fontId="0" fillId="0" borderId="0" xfId="0"/>
    <xf numFmtId="200" fontId="4" fillId="0" borderId="0" xfId="92" applyNumberFormat="1" applyFont="1"/>
    <xf numFmtId="200" fontId="5" fillId="0" borderId="0" xfId="92" applyNumberFormat="1" applyFont="1"/>
    <xf numFmtId="200" fontId="6" fillId="0" borderId="0" xfId="92" applyNumberFormat="1" applyFont="1"/>
    <xf numFmtId="200" fontId="7" fillId="0" borderId="0" xfId="92" applyNumberFormat="1" applyFont="1"/>
    <xf numFmtId="200" fontId="8" fillId="0" borderId="0" xfId="92" applyNumberFormat="1" applyFont="1"/>
    <xf numFmtId="200" fontId="9" fillId="0" borderId="0" xfId="92" applyNumberFormat="1" applyFont="1"/>
    <xf numFmtId="200" fontId="0" fillId="0" borderId="0" xfId="92" applyNumberFormat="1" applyFont="1"/>
    <xf numFmtId="200" fontId="10" fillId="0" borderId="0" xfId="92" applyNumberFormat="1" applyFont="1"/>
    <xf numFmtId="200" fontId="5" fillId="0" borderId="10" xfId="92" applyNumberFormat="1" applyFont="1" applyBorder="1" applyAlignment="1">
      <alignment horizontal="center"/>
    </xf>
    <xf numFmtId="200" fontId="5" fillId="0" borderId="0" xfId="92" applyNumberFormat="1" applyFont="1" applyAlignment="1">
      <alignment horizontal="center"/>
    </xf>
    <xf numFmtId="200" fontId="14" fillId="0" borderId="1" xfId="92" applyNumberFormat="1" applyFont="1" applyBorder="1"/>
    <xf numFmtId="200" fontId="7" fillId="0" borderId="3" xfId="92" applyNumberFormat="1" applyFont="1" applyBorder="1"/>
    <xf numFmtId="200" fontId="7" fillId="0" borderId="2" xfId="92" applyNumberFormat="1" applyFont="1" applyBorder="1"/>
    <xf numFmtId="200" fontId="14" fillId="0" borderId="2" xfId="92" applyNumberFormat="1" applyFont="1" applyBorder="1" applyAlignment="1">
      <alignment horizontal="left"/>
    </xf>
    <xf numFmtId="200" fontId="14" fillId="0" borderId="2" xfId="92" applyNumberFormat="1" applyFont="1" applyBorder="1"/>
    <xf numFmtId="200" fontId="13" fillId="0" borderId="10" xfId="92" applyNumberFormat="1" applyFont="1" applyBorder="1" applyAlignment="1">
      <alignment horizontal="center"/>
    </xf>
    <xf numFmtId="200" fontId="7" fillId="0" borderId="1" xfId="92" applyNumberFormat="1" applyFont="1" applyBorder="1"/>
    <xf numFmtId="200" fontId="16" fillId="0" borderId="0" xfId="92" applyNumberFormat="1" applyFont="1" applyAlignment="1">
      <alignment horizontal="justify" vertical="center"/>
    </xf>
    <xf numFmtId="200" fontId="17" fillId="0" borderId="0" xfId="92" applyNumberFormat="1" applyFont="1" applyAlignment="1">
      <alignment horizontal="justify" vertical="center"/>
    </xf>
    <xf numFmtId="200" fontId="18" fillId="0" borderId="0" xfId="92" applyNumberFormat="1" applyFont="1"/>
    <xf numFmtId="200" fontId="12" fillId="0" borderId="0" xfId="92" applyNumberFormat="1" applyFont="1" applyAlignment="1">
      <alignment vertical="center"/>
    </xf>
    <xf numFmtId="200" fontId="19" fillId="0" borderId="0" xfId="92" applyNumberFormat="1" applyFont="1"/>
    <xf numFmtId="200" fontId="19" fillId="0" borderId="0" xfId="92" applyNumberFormat="1" applyFont="1" applyAlignment="1">
      <alignment vertical="center"/>
    </xf>
    <xf numFmtId="200" fontId="20" fillId="0" borderId="0" xfId="92" applyNumberFormat="1" applyFont="1"/>
    <xf numFmtId="200" fontId="11" fillId="0" borderId="0" xfId="92" applyNumberFormat="1" applyFont="1"/>
    <xf numFmtId="200" fontId="11" fillId="0" borderId="0" xfId="92" applyNumberFormat="1" applyFont="1" applyAlignment="1">
      <alignment vertical="center"/>
    </xf>
    <xf numFmtId="200" fontId="21" fillId="0" borderId="0" xfId="92" applyNumberFormat="1" applyFont="1"/>
    <xf numFmtId="200" fontId="21" fillId="0" borderId="0" xfId="92" applyNumberFormat="1" applyFont="1" applyAlignment="1">
      <alignment vertical="center"/>
    </xf>
    <xf numFmtId="200" fontId="11" fillId="0" borderId="0" xfId="92" applyNumberFormat="1" applyFont="1" applyAlignment="1">
      <alignment horizontal="left" vertical="center"/>
    </xf>
    <xf numFmtId="200" fontId="11" fillId="0" borderId="0" xfId="92" applyNumberFormat="1" applyFont="1" applyBorder="1"/>
    <xf numFmtId="200" fontId="21" fillId="0" borderId="0" xfId="92" applyNumberFormat="1" applyFont="1" applyAlignment="1"/>
    <xf numFmtId="200" fontId="11" fillId="0" borderId="0" xfId="92" applyNumberFormat="1" applyFont="1" applyAlignment="1">
      <alignment horizontal="left" vertical="center" wrapText="1"/>
    </xf>
    <xf numFmtId="200" fontId="11" fillId="0" borderId="0" xfId="92" applyNumberFormat="1" applyFont="1" applyFill="1" applyAlignment="1">
      <alignment horizontal="left" vertical="center" wrapText="1"/>
    </xf>
    <xf numFmtId="200" fontId="21" fillId="0" borderId="0" xfId="92" applyNumberFormat="1" applyFont="1" applyFill="1" applyAlignment="1">
      <alignment vertical="center"/>
    </xf>
    <xf numFmtId="200" fontId="21" fillId="0" borderId="0" xfId="92" applyNumberFormat="1" applyFont="1" applyFill="1"/>
    <xf numFmtId="200" fontId="20" fillId="0" borderId="0" xfId="92" applyNumberFormat="1" applyFont="1" applyFill="1"/>
    <xf numFmtId="49" fontId="18" fillId="0" borderId="0" xfId="92" applyNumberFormat="1" applyFont="1"/>
    <xf numFmtId="49" fontId="12" fillId="0" borderId="0" xfId="92" applyNumberFormat="1" applyFont="1" applyAlignment="1"/>
    <xf numFmtId="4" fontId="19" fillId="0" borderId="0" xfId="92" applyNumberFormat="1" applyFont="1" applyAlignment="1">
      <alignment horizontal="left" wrapText="1"/>
    </xf>
    <xf numFmtId="4" fontId="12" fillId="0" borderId="0" xfId="92" applyNumberFormat="1" applyFont="1" applyAlignment="1">
      <alignment horizontal="left" wrapText="1"/>
    </xf>
    <xf numFmtId="200" fontId="12" fillId="0" borderId="0" xfId="92" applyNumberFormat="1" applyFont="1"/>
    <xf numFmtId="183" fontId="12" fillId="0" borderId="0" xfId="26" applyNumberFormat="1" applyFont="1" applyAlignment="1"/>
    <xf numFmtId="200" fontId="12" fillId="0" borderId="0" xfId="92" applyNumberFormat="1" applyFont="1" applyAlignment="1">
      <alignment horizontal="left" vertical="center"/>
    </xf>
    <xf numFmtId="200" fontId="20" fillId="0" borderId="0" xfId="92" applyNumberFormat="1" applyFont="1" applyAlignment="1">
      <alignment horizontal="left" vertical="center"/>
    </xf>
    <xf numFmtId="200" fontId="24" fillId="0" borderId="0" xfId="92" applyNumberFormat="1" applyFont="1"/>
    <xf numFmtId="200" fontId="25" fillId="0" borderId="0" xfId="92" applyNumberFormat="1" applyFont="1"/>
    <xf numFmtId="200" fontId="26" fillId="0" borderId="0" xfId="92" applyNumberFormat="1" applyFont="1"/>
    <xf numFmtId="200" fontId="27" fillId="0" borderId="0" xfId="92" applyNumberFormat="1" applyFont="1"/>
    <xf numFmtId="200" fontId="29" fillId="0" borderId="0" xfId="92" applyNumberFormat="1" applyFont="1" applyAlignment="1">
      <alignment vertical="center" wrapText="1"/>
    </xf>
    <xf numFmtId="200" fontId="18" fillId="0" borderId="0" xfId="92" applyNumberFormat="1" applyFont="1" applyAlignment="1">
      <alignment horizontal="left" vertical="center"/>
    </xf>
    <xf numFmtId="200" fontId="20" fillId="0" borderId="0" xfId="92" applyNumberFormat="1" applyFont="1" applyAlignment="1">
      <alignment horizontal="center"/>
    </xf>
    <xf numFmtId="200" fontId="30" fillId="0" borderId="0" xfId="36" applyNumberFormat="1" applyFont="1" applyAlignment="1" applyProtection="1">
      <alignment vertical="center"/>
    </xf>
    <xf numFmtId="200" fontId="31" fillId="0" borderId="0" xfId="36" applyNumberFormat="1" applyFont="1" applyAlignment="1" applyProtection="1">
      <alignment horizontal="left" vertical="center"/>
    </xf>
    <xf numFmtId="200" fontId="20" fillId="0" borderId="0" xfId="92" applyNumberFormat="1" applyFont="1" applyAlignment="1"/>
    <xf numFmtId="200" fontId="18" fillId="0" borderId="0" xfId="92" applyNumberFormat="1" applyFont="1" applyAlignment="1">
      <alignment vertical="center"/>
    </xf>
    <xf numFmtId="200" fontId="20" fillId="0" borderId="0" xfId="92" applyNumberFormat="1" applyFont="1" applyAlignment="1">
      <alignment vertical="center"/>
    </xf>
    <xf numFmtId="200" fontId="33" fillId="0" borderId="0" xfId="92" applyNumberFormat="1" applyFont="1" applyFill="1" applyBorder="1" applyAlignment="1">
      <alignment horizontal="left" vertical="center"/>
    </xf>
    <xf numFmtId="200" fontId="20" fillId="0" borderId="0" xfId="92" applyNumberFormat="1" applyFont="1" applyFill="1" applyBorder="1" applyAlignment="1">
      <alignment horizontal="left" vertical="center"/>
    </xf>
    <xf numFmtId="200" fontId="37" fillId="0" borderId="0" xfId="92" applyNumberFormat="1" applyFont="1"/>
    <xf numFmtId="200" fontId="38" fillId="0" borderId="0" xfId="92" applyNumberFormat="1" applyFont="1"/>
    <xf numFmtId="200" fontId="38" fillId="0" borderId="0" xfId="92" applyNumberFormat="1" applyFont="1" applyAlignment="1">
      <alignment horizontal="center"/>
    </xf>
    <xf numFmtId="200" fontId="18" fillId="0" borderId="0" xfId="92" applyNumberFormat="1" applyFont="1" applyAlignment="1">
      <alignment horizontal="center"/>
    </xf>
    <xf numFmtId="200" fontId="38" fillId="0" borderId="0" xfId="92" applyNumberFormat="1" applyFont="1" applyAlignment="1"/>
    <xf numFmtId="200" fontId="20" fillId="0" borderId="0" xfId="92" applyNumberFormat="1" applyFont="1" applyFill="1" applyBorder="1" applyAlignment="1">
      <alignment vertical="center"/>
    </xf>
    <xf numFmtId="200" fontId="20" fillId="0" borderId="0" xfId="92" applyNumberFormat="1" applyFont="1" applyBorder="1" applyAlignment="1">
      <alignment horizontal="left" vertical="center"/>
    </xf>
    <xf numFmtId="200" fontId="19" fillId="0" borderId="0" xfId="92" applyNumberFormat="1" applyFont="1" applyBorder="1" applyAlignment="1">
      <alignment vertical="center"/>
    </xf>
    <xf numFmtId="200" fontId="20" fillId="0" borderId="0" xfId="92" applyNumberFormat="1" applyFont="1" applyBorder="1" applyAlignment="1">
      <alignment horizontal="center"/>
    </xf>
    <xf numFmtId="200" fontId="33" fillId="0" borderId="0" xfId="92" applyNumberFormat="1" applyFont="1" applyBorder="1"/>
    <xf numFmtId="200" fontId="39" fillId="0" borderId="0" xfId="1802" applyNumberFormat="1" applyFont="1" applyFill="1" applyBorder="1" applyAlignment="1">
      <alignment horizontal="center"/>
    </xf>
    <xf numFmtId="200" fontId="39" fillId="0" borderId="0" xfId="1802" applyNumberFormat="1" applyFont="1" applyFill="1" applyBorder="1" applyAlignment="1">
      <alignment horizontal="left" vertical="center"/>
    </xf>
    <xf numFmtId="200" fontId="39" fillId="0" borderId="0" xfId="1802" applyNumberFormat="1" applyFont="1" applyBorder="1" applyAlignment="1">
      <alignment horizontal="left" vertical="center"/>
    </xf>
    <xf numFmtId="200" fontId="20" fillId="0" borderId="0" xfId="1502" applyNumberFormat="1" applyFont="1" applyBorder="1" applyAlignment="1">
      <alignment horizontal="left" vertical="center"/>
    </xf>
    <xf numFmtId="200" fontId="20" fillId="0" borderId="0" xfId="92" applyNumberFormat="1" applyFont="1" applyBorder="1" applyAlignment="1">
      <alignment vertical="center"/>
    </xf>
    <xf numFmtId="200" fontId="37" fillId="0" borderId="0" xfId="92" applyNumberFormat="1" applyFont="1" applyBorder="1" applyAlignment="1">
      <alignment horizontal="left" vertical="center"/>
    </xf>
    <xf numFmtId="200" fontId="12" fillId="0" borderId="0" xfId="92" applyNumberFormat="1" applyFont="1" applyBorder="1" applyAlignment="1">
      <alignment horizontal="left" vertical="center"/>
    </xf>
    <xf numFmtId="200" fontId="33" fillId="0" borderId="12" xfId="92" applyNumberFormat="1" applyFont="1" applyFill="1" applyBorder="1" applyAlignment="1">
      <alignment horizontal="left" vertical="center"/>
    </xf>
    <xf numFmtId="200" fontId="20" fillId="0" borderId="11" xfId="92" applyNumberFormat="1" applyFont="1" applyFill="1" applyBorder="1" applyAlignment="1">
      <alignment vertical="center"/>
    </xf>
    <xf numFmtId="200" fontId="12" fillId="0" borderId="0" xfId="92" applyNumberFormat="1" applyFont="1" applyBorder="1"/>
    <xf numFmtId="200" fontId="19" fillId="0" borderId="0" xfId="92" applyNumberFormat="1" applyFont="1" applyBorder="1" applyAlignment="1"/>
    <xf numFmtId="200" fontId="19" fillId="0" borderId="0" xfId="92" applyNumberFormat="1" applyFont="1" applyBorder="1"/>
    <xf numFmtId="200" fontId="37" fillId="0" borderId="0" xfId="92" applyNumberFormat="1" applyFont="1" applyBorder="1" applyAlignment="1"/>
    <xf numFmtId="200" fontId="21" fillId="0" borderId="0" xfId="92" applyNumberFormat="1" applyFont="1" applyFill="1" applyBorder="1" applyAlignment="1">
      <alignment vertical="center"/>
    </xf>
    <xf numFmtId="200" fontId="33" fillId="0" borderId="0" xfId="92" applyNumberFormat="1" applyFont="1" applyBorder="1" applyAlignment="1"/>
    <xf numFmtId="200" fontId="20" fillId="0" borderId="11" xfId="92" applyNumberFormat="1" applyFont="1" applyFill="1" applyBorder="1" applyAlignment="1">
      <alignment horizontal="left" vertical="center"/>
    </xf>
    <xf numFmtId="200" fontId="38" fillId="0" borderId="0" xfId="92" applyNumberFormat="1" applyFont="1" applyBorder="1" applyAlignment="1">
      <alignment horizontal="left" vertical="center"/>
    </xf>
    <xf numFmtId="200" fontId="21" fillId="0" borderId="0" xfId="92" applyNumberFormat="1" applyFont="1" applyBorder="1"/>
    <xf numFmtId="200" fontId="33" fillId="0" borderId="0" xfId="92" applyNumberFormat="1" applyFont="1" applyFill="1" applyBorder="1" applyAlignment="1">
      <alignment horizontal="left" wrapText="1"/>
    </xf>
    <xf numFmtId="200" fontId="38" fillId="0" borderId="0" xfId="92" applyNumberFormat="1" applyFont="1" applyFill="1" applyBorder="1" applyAlignment="1">
      <alignment horizontal="left" vertical="center"/>
    </xf>
    <xf numFmtId="200" fontId="20" fillId="0" borderId="0" xfId="92" applyNumberFormat="1" applyFont="1" applyFill="1" applyBorder="1" applyAlignment="1"/>
    <xf numFmtId="200" fontId="33" fillId="0" borderId="15" xfId="0" applyNumberFormat="1" applyFont="1" applyFill="1" applyBorder="1" applyAlignment="1">
      <alignment horizontal="left" vertical="center" wrapText="1"/>
    </xf>
    <xf numFmtId="200" fontId="33" fillId="0" borderId="0" xfId="0" applyNumberFormat="1" applyFont="1" applyFill="1" applyBorder="1" applyAlignment="1">
      <alignment horizontal="left" vertical="center" wrapText="1"/>
    </xf>
    <xf numFmtId="200" fontId="33" fillId="0" borderId="0" xfId="0" applyNumberFormat="1" applyFont="1" applyFill="1" applyBorder="1" applyAlignment="1">
      <alignment horizontal="center" vertical="center" wrapText="1"/>
    </xf>
    <xf numFmtId="200" fontId="33" fillId="0" borderId="12" xfId="0" applyNumberFormat="1" applyFont="1" applyFill="1" applyBorder="1" applyAlignment="1">
      <alignment horizontal="center" vertical="center" wrapText="1"/>
    </xf>
    <xf numFmtId="200" fontId="33" fillId="0" borderId="12" xfId="0" applyNumberFormat="1" applyFont="1" applyFill="1" applyBorder="1" applyAlignment="1">
      <alignment horizontal="left" vertical="center" wrapText="1"/>
    </xf>
    <xf numFmtId="200" fontId="20" fillId="0" borderId="0" xfId="92" applyNumberFormat="1" applyFont="1" applyBorder="1" applyAlignment="1">
      <alignment horizontal="left"/>
    </xf>
    <xf numFmtId="49" fontId="18" fillId="0" borderId="22" xfId="92" applyNumberFormat="1" applyFont="1" applyBorder="1"/>
    <xf numFmtId="49" fontId="18" fillId="0" borderId="22" xfId="92" applyNumberFormat="1" applyFont="1" applyBorder="1" applyAlignment="1"/>
    <xf numFmtId="49" fontId="12" fillId="0" borderId="0" xfId="92" applyNumberFormat="1" applyFont="1" applyBorder="1" applyAlignment="1"/>
    <xf numFmtId="49" fontId="12" fillId="0" borderId="0" xfId="92" applyNumberFormat="1" applyFont="1" applyBorder="1" applyAlignment="1">
      <alignment horizontal="left" vertical="center"/>
    </xf>
    <xf numFmtId="49" fontId="12" fillId="0" borderId="0" xfId="92" applyNumberFormat="1" applyFont="1" applyBorder="1" applyAlignment="1">
      <alignment horizontal="center"/>
    </xf>
    <xf numFmtId="49" fontId="20" fillId="0" borderId="0" xfId="92" applyNumberFormat="1" applyFont="1"/>
    <xf numFmtId="49" fontId="26" fillId="0" borderId="0" xfId="92" applyNumberFormat="1" applyFont="1" applyBorder="1" applyAlignment="1">
      <alignment horizontal="center" wrapText="1"/>
    </xf>
    <xf numFmtId="49" fontId="29" fillId="0" borderId="0" xfId="92" applyNumberFormat="1" applyFont="1" applyBorder="1" applyAlignment="1">
      <alignment horizontal="center" wrapText="1"/>
    </xf>
    <xf numFmtId="49" fontId="12" fillId="0" borderId="27" xfId="92" applyNumberFormat="1" applyFont="1" applyBorder="1" applyAlignment="1">
      <alignment horizontal="center" vertical="center"/>
    </xf>
    <xf numFmtId="49" fontId="19" fillId="0" borderId="0" xfId="92" applyNumberFormat="1" applyFont="1" applyAlignment="1"/>
    <xf numFmtId="4" fontId="18" fillId="0" borderId="0" xfId="92" applyNumberFormat="1" applyFont="1" applyAlignment="1">
      <alignment horizontal="left" wrapText="1"/>
    </xf>
    <xf numFmtId="4" fontId="18" fillId="0" borderId="22" xfId="92" applyNumberFormat="1" applyFont="1" applyBorder="1"/>
    <xf numFmtId="4" fontId="20" fillId="0" borderId="22" xfId="92" applyNumberFormat="1" applyFont="1" applyBorder="1"/>
    <xf numFmtId="4" fontId="20" fillId="0" borderId="0" xfId="92" applyNumberFormat="1" applyFont="1" applyBorder="1"/>
    <xf numFmtId="49" fontId="18" fillId="0" borderId="0" xfId="92" applyNumberFormat="1" applyFont="1" applyBorder="1" applyAlignment="1">
      <alignment horizontal="left" vertical="center"/>
    </xf>
    <xf numFmtId="183" fontId="18" fillId="0" borderId="0" xfId="92" applyNumberFormat="1" applyFont="1" applyBorder="1" applyAlignment="1">
      <alignment vertical="center"/>
    </xf>
    <xf numFmtId="0" fontId="18" fillId="0" borderId="0" xfId="92" applyNumberFormat="1" applyFont="1" applyBorder="1" applyAlignment="1">
      <alignment horizontal="left" vertical="center"/>
    </xf>
    <xf numFmtId="4" fontId="18" fillId="0" borderId="0" xfId="92" applyNumberFormat="1" applyFont="1" applyBorder="1" applyAlignment="1">
      <alignment horizontal="left" vertical="center" wrapText="1"/>
    </xf>
    <xf numFmtId="183" fontId="18" fillId="0" borderId="0" xfId="92" applyNumberFormat="1" applyFont="1" applyAlignment="1">
      <alignment vertical="center"/>
    </xf>
    <xf numFmtId="200" fontId="34" fillId="0" borderId="11" xfId="0" applyNumberFormat="1" applyFont="1" applyFill="1" applyBorder="1" applyAlignment="1">
      <alignment horizontal="left" vertical="center"/>
    </xf>
    <xf numFmtId="183" fontId="12" fillId="0" borderId="8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/>
    </xf>
    <xf numFmtId="201" fontId="12" fillId="0" borderId="11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200" fontId="34" fillId="0" borderId="12" xfId="92" applyNumberFormat="1" applyFont="1" applyFill="1" applyBorder="1" applyAlignment="1">
      <alignment horizontal="left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200" fontId="34" fillId="0" borderId="7" xfId="92" applyNumberFormat="1" applyFont="1" applyFill="1" applyBorder="1" applyAlignment="1">
      <alignment horizontal="left" vertical="center"/>
    </xf>
    <xf numFmtId="183" fontId="12" fillId="0" borderId="0" xfId="1349" applyNumberFormat="1" applyFont="1" applyFill="1">
      <alignment vertical="center"/>
    </xf>
    <xf numFmtId="0" fontId="12" fillId="0" borderId="0" xfId="1349" applyNumberFormat="1" applyFont="1" applyFill="1">
      <alignment vertical="center"/>
    </xf>
    <xf numFmtId="183" fontId="12" fillId="0" borderId="0" xfId="228" applyNumberFormat="1" applyFont="1" applyFill="1" applyBorder="1" applyAlignment="1"/>
    <xf numFmtId="0" fontId="12" fillId="0" borderId="0" xfId="228" applyNumberFormat="1" applyFont="1" applyFill="1" applyBorder="1" applyAlignment="1"/>
    <xf numFmtId="183" fontId="18" fillId="0" borderId="0" xfId="92" applyNumberFormat="1" applyFont="1"/>
    <xf numFmtId="200" fontId="47" fillId="0" borderId="0" xfId="92" applyNumberFormat="1" applyFont="1" applyFill="1" applyBorder="1" applyAlignment="1">
      <alignment vertical="center"/>
    </xf>
    <xf numFmtId="200" fontId="34" fillId="0" borderId="5" xfId="92" applyNumberFormat="1" applyFont="1" applyFill="1" applyBorder="1" applyAlignment="1">
      <alignment horizontal="left" vertical="center"/>
    </xf>
    <xf numFmtId="49" fontId="12" fillId="0" borderId="0" xfId="92" applyNumberFormat="1" applyFont="1" applyBorder="1" applyAlignment="1">
      <alignment vertical="center"/>
    </xf>
    <xf numFmtId="49" fontId="12" fillId="0" borderId="0" xfId="92" applyNumberFormat="1" applyFont="1" applyBorder="1" applyAlignment="1">
      <alignment horizontal="center" vertical="center"/>
    </xf>
    <xf numFmtId="183" fontId="18" fillId="0" borderId="25" xfId="92" applyNumberFormat="1" applyFont="1" applyBorder="1"/>
    <xf numFmtId="49" fontId="12" fillId="0" borderId="0" xfId="92" applyNumberFormat="1" applyFont="1" applyBorder="1" applyAlignment="1">
      <alignment horizontal="left"/>
    </xf>
    <xf numFmtId="49" fontId="26" fillId="0" borderId="0" xfId="92" applyNumberFormat="1" applyFont="1" applyBorder="1" applyAlignment="1">
      <alignment horizontal="center" vertical="center" wrapText="1"/>
    </xf>
    <xf numFmtId="49" fontId="29" fillId="0" borderId="0" xfId="92" applyNumberFormat="1" applyFont="1" applyBorder="1" applyAlignment="1">
      <alignment horizontal="center" vertical="center" wrapText="1"/>
    </xf>
    <xf numFmtId="200" fontId="33" fillId="0" borderId="27" xfId="92" applyNumberFormat="1" applyFont="1" applyBorder="1" applyAlignment="1">
      <alignment horizontal="left" vertical="center"/>
    </xf>
    <xf numFmtId="200" fontId="20" fillId="0" borderId="27" xfId="92" applyNumberFormat="1" applyFont="1" applyBorder="1" applyAlignment="1">
      <alignment wrapText="1"/>
    </xf>
    <xf numFmtId="200" fontId="19" fillId="0" borderId="0" xfId="92" applyNumberFormat="1" applyFont="1" applyBorder="1" applyAlignment="1">
      <alignment wrapText="1"/>
    </xf>
    <xf numFmtId="200" fontId="19" fillId="0" borderId="27" xfId="92" applyNumberFormat="1" applyFont="1" applyBorder="1" applyAlignment="1">
      <alignment horizontal="left" wrapText="1"/>
    </xf>
    <xf numFmtId="183" fontId="20" fillId="0" borderId="0" xfId="92" applyNumberFormat="1" applyFont="1" applyBorder="1" applyAlignment="1">
      <alignment horizontal="left" vertical="center" wrapText="1"/>
    </xf>
    <xf numFmtId="0" fontId="33" fillId="0" borderId="0" xfId="92" applyNumberFormat="1" applyFont="1" applyBorder="1" applyAlignment="1">
      <alignment horizontal="left" vertical="center"/>
    </xf>
    <xf numFmtId="183" fontId="33" fillId="0" borderId="0" xfId="92" applyNumberFormat="1" applyFont="1" applyBorder="1" applyAlignment="1">
      <alignment horizontal="left" vertical="center"/>
    </xf>
    <xf numFmtId="0" fontId="18" fillId="0" borderId="0" xfId="92" applyNumberFormat="1" applyFont="1" applyBorder="1"/>
    <xf numFmtId="0" fontId="18" fillId="0" borderId="0" xfId="92" applyNumberFormat="1" applyFont="1"/>
    <xf numFmtId="0" fontId="52" fillId="0" borderId="0" xfId="92" applyNumberFormat="1" applyFont="1"/>
    <xf numFmtId="49" fontId="29" fillId="0" borderId="0" xfId="92" applyNumberFormat="1" applyFont="1" applyAlignment="1">
      <alignment horizontal="left" vertical="center"/>
    </xf>
    <xf numFmtId="49" fontId="18" fillId="0" borderId="0" xfId="92" applyNumberFormat="1" applyFont="1" applyAlignment="1">
      <alignment horizontal="left" vertical="center"/>
    </xf>
    <xf numFmtId="0" fontId="59" fillId="0" borderId="0" xfId="92" applyNumberFormat="1" applyFont="1" applyFill="1" applyBorder="1" applyAlignment="1">
      <alignment horizontal="left" vertical="center"/>
    </xf>
    <xf numFmtId="0" fontId="18" fillId="0" borderId="0" xfId="92" applyNumberFormat="1" applyFont="1" applyFill="1"/>
    <xf numFmtId="0" fontId="20" fillId="0" borderId="0" xfId="92" applyNumberFormat="1" applyFont="1"/>
    <xf numFmtId="0" fontId="20" fillId="0" borderId="0" xfId="92" applyNumberFormat="1" applyFont="1" applyFill="1"/>
    <xf numFmtId="0" fontId="18" fillId="0" borderId="0" xfId="92" applyNumberFormat="1" applyFont="1" applyAlignment="1">
      <alignment vertical="center"/>
    </xf>
    <xf numFmtId="0" fontId="60" fillId="0" borderId="0" xfId="92" applyNumberFormat="1" applyFont="1"/>
    <xf numFmtId="0" fontId="38" fillId="0" borderId="0" xfId="92" applyNumberFormat="1" applyFont="1" applyBorder="1"/>
    <xf numFmtId="0" fontId="42" fillId="0" borderId="0" xfId="92" applyNumberFormat="1" applyFont="1" applyBorder="1" applyAlignment="1">
      <alignment vertical="center"/>
    </xf>
    <xf numFmtId="0" fontId="18" fillId="0" borderId="0" xfId="92" applyNumberFormat="1" applyFont="1" applyBorder="1" applyAlignment="1">
      <alignment vertical="center"/>
    </xf>
    <xf numFmtId="0" fontId="18" fillId="0" borderId="0" xfId="92" applyNumberFormat="1" applyFont="1" applyBorder="1" applyAlignment="1">
      <alignment horizontal="left"/>
    </xf>
    <xf numFmtId="0" fontId="18" fillId="3" borderId="0" xfId="92" applyNumberFormat="1" applyFont="1" applyFill="1" applyBorder="1" applyAlignment="1">
      <alignment vertical="center"/>
    </xf>
    <xf numFmtId="0" fontId="18" fillId="0" borderId="0" xfId="92" applyNumberFormat="1" applyFont="1" applyFill="1" applyBorder="1" applyAlignment="1">
      <alignment vertical="center"/>
    </xf>
    <xf numFmtId="49" fontId="20" fillId="0" borderId="0" xfId="92" applyNumberFormat="1" applyFont="1" applyFill="1" applyBorder="1"/>
    <xf numFmtId="0" fontId="20" fillId="0" borderId="0" xfId="92" applyNumberFormat="1" applyFont="1" applyFill="1" applyBorder="1"/>
    <xf numFmtId="49" fontId="18" fillId="0" borderId="0" xfId="92" applyNumberFormat="1" applyFont="1" applyAlignment="1"/>
    <xf numFmtId="49" fontId="18" fillId="0" borderId="0" xfId="92" applyNumberFormat="1" applyFont="1" applyAlignment="1">
      <alignment vertical="center"/>
    </xf>
    <xf numFmtId="49" fontId="18" fillId="0" borderId="0" xfId="92" applyNumberFormat="1" applyFont="1" applyAlignment="1">
      <alignment horizontal="left"/>
    </xf>
    <xf numFmtId="49" fontId="12" fillId="0" borderId="0" xfId="92" applyNumberFormat="1" applyFont="1" applyAlignment="1">
      <alignment horizontal="left"/>
    </xf>
    <xf numFmtId="49" fontId="20" fillId="0" borderId="0" xfId="92" applyNumberFormat="1" applyFont="1" applyAlignment="1">
      <alignment horizontal="left" vertical="center"/>
    </xf>
    <xf numFmtId="49" fontId="18" fillId="0" borderId="0" xfId="92" applyNumberFormat="1" applyFont="1" applyAlignment="1">
      <alignment horizontal="left" vertical="top"/>
    </xf>
    <xf numFmtId="49" fontId="33" fillId="0" borderId="0" xfId="92" applyNumberFormat="1" applyFont="1" applyAlignment="1">
      <alignment horizontal="left"/>
    </xf>
    <xf numFmtId="49" fontId="20" fillId="0" borderId="0" xfId="92" applyNumberFormat="1" applyFont="1" applyAlignment="1">
      <alignment horizontal="left"/>
    </xf>
    <xf numFmtId="49" fontId="61" fillId="0" borderId="0" xfId="92" applyNumberFormat="1" applyFont="1" applyAlignment="1">
      <alignment horizontal="left"/>
    </xf>
    <xf numFmtId="49" fontId="60" fillId="0" borderId="0" xfId="92" applyNumberFormat="1" applyFont="1" applyAlignment="1">
      <alignment horizontal="left"/>
    </xf>
    <xf numFmtId="49" fontId="62" fillId="0" borderId="0" xfId="92" applyNumberFormat="1" applyFont="1"/>
    <xf numFmtId="0" fontId="18" fillId="0" borderId="0" xfId="92" applyNumberFormat="1" applyFont="1" applyAlignment="1">
      <alignment horizontal="center" vertical="center" wrapText="1"/>
    </xf>
    <xf numFmtId="183" fontId="18" fillId="0" borderId="0" xfId="92" applyNumberFormat="1" applyFont="1" applyAlignment="1">
      <alignment horizontal="center"/>
    </xf>
    <xf numFmtId="183" fontId="18" fillId="0" borderId="0" xfId="92" applyNumberFormat="1" applyFont="1" applyAlignment="1">
      <alignment horizontal="center" vertical="center"/>
    </xf>
    <xf numFmtId="49" fontId="18" fillId="0" borderId="0" xfId="92" applyNumberFormat="1" applyFont="1" applyAlignment="1">
      <alignment horizontal="center" wrapText="1"/>
    </xf>
    <xf numFmtId="49" fontId="18" fillId="0" borderId="0" xfId="92" applyNumberFormat="1" applyFont="1" applyAlignment="1">
      <alignment horizontal="center" vertical="center" wrapText="1"/>
    </xf>
    <xf numFmtId="49" fontId="18" fillId="0" borderId="0" xfId="92" applyNumberFormat="1" applyFont="1" applyAlignment="1">
      <alignment horizontal="center" vertical="center"/>
    </xf>
    <xf numFmtId="49" fontId="29" fillId="0" borderId="0" xfId="92" applyNumberFormat="1" applyFont="1" applyAlignment="1">
      <alignment horizontal="center" vertical="center"/>
    </xf>
    <xf numFmtId="49" fontId="29" fillId="0" borderId="0" xfId="92" applyNumberFormat="1" applyFont="1" applyAlignment="1">
      <alignment horizontal="center" vertical="center" wrapText="1"/>
    </xf>
    <xf numFmtId="49" fontId="33" fillId="0" borderId="0" xfId="92" applyNumberFormat="1" applyFont="1" applyAlignment="1">
      <alignment horizontal="center" vertical="center"/>
    </xf>
    <xf numFmtId="0" fontId="62" fillId="0" borderId="0" xfId="92" applyNumberFormat="1" applyFont="1"/>
    <xf numFmtId="0" fontId="18" fillId="0" borderId="0" xfId="92" applyNumberFormat="1" applyFont="1" applyBorder="1" applyAlignment="1">
      <alignment horizontal="center" vertical="center" wrapText="1"/>
    </xf>
    <xf numFmtId="183" fontId="12" fillId="0" borderId="0" xfId="92" applyNumberFormat="1" applyFont="1" applyBorder="1" applyAlignment="1">
      <alignment wrapText="1"/>
    </xf>
    <xf numFmtId="183" fontId="12" fillId="0" borderId="0" xfId="92" applyNumberFormat="1" applyFont="1" applyBorder="1" applyAlignment="1">
      <alignment vertical="center" wrapText="1"/>
    </xf>
    <xf numFmtId="49" fontId="12" fillId="0" borderId="0" xfId="92" applyNumberFormat="1" applyFont="1" applyBorder="1" applyAlignment="1">
      <alignment horizontal="center" wrapText="1"/>
    </xf>
    <xf numFmtId="0" fontId="18" fillId="0" borderId="22" xfId="92" applyNumberFormat="1" applyFont="1" applyBorder="1"/>
    <xf numFmtId="49" fontId="4" fillId="0" borderId="0" xfId="92" applyNumberFormat="1" applyFont="1" applyBorder="1" applyAlignment="1">
      <alignment vertical="center"/>
    </xf>
    <xf numFmtId="49" fontId="4" fillId="0" borderId="0" xfId="92" applyNumberFormat="1" applyFont="1" applyBorder="1" applyAlignment="1">
      <alignment horizontal="center" vertical="center"/>
    </xf>
    <xf numFmtId="183" fontId="12" fillId="0" borderId="0" xfId="92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2" fillId="0" borderId="22" xfId="92" applyNumberFormat="1" applyFont="1" applyBorder="1"/>
    <xf numFmtId="49" fontId="63" fillId="0" borderId="0" xfId="92" applyNumberFormat="1" applyFont="1" applyBorder="1" applyAlignment="1">
      <alignment horizontal="center" vertical="center"/>
    </xf>
    <xf numFmtId="183" fontId="64" fillId="0" borderId="0" xfId="92" applyNumberFormat="1" applyFont="1" applyBorder="1" applyAlignment="1">
      <alignment vertical="center"/>
    </xf>
    <xf numFmtId="49" fontId="63" fillId="0" borderId="0" xfId="92" applyNumberFormat="1" applyFont="1" applyBorder="1" applyAlignment="1">
      <alignment vertical="center"/>
    </xf>
    <xf numFmtId="49" fontId="65" fillId="0" borderId="0" xfId="92" applyNumberFormat="1" applyFont="1" applyBorder="1" applyAlignment="1">
      <alignment horizontal="center" vertical="center"/>
    </xf>
    <xf numFmtId="49" fontId="29" fillId="0" borderId="22" xfId="92" applyNumberFormat="1" applyFont="1" applyBorder="1" applyAlignment="1">
      <alignment horizontal="left" vertical="center"/>
    </xf>
    <xf numFmtId="183" fontId="12" fillId="0" borderId="0" xfId="92" applyNumberFormat="1" applyFont="1" applyBorder="1" applyAlignment="1">
      <alignment horizontal="center" vertical="center"/>
    </xf>
    <xf numFmtId="49" fontId="26" fillId="0" borderId="0" xfId="92" applyNumberFormat="1" applyFont="1" applyBorder="1" applyAlignment="1">
      <alignment horizontal="center" vertical="center"/>
    </xf>
    <xf numFmtId="49" fontId="18" fillId="0" borderId="22" xfId="92" applyNumberFormat="1" applyFont="1" applyBorder="1" applyAlignment="1">
      <alignment horizontal="left" vertical="center"/>
    </xf>
    <xf numFmtId="49" fontId="22" fillId="0" borderId="1" xfId="92" applyNumberFormat="1" applyFont="1" applyBorder="1" applyAlignment="1">
      <alignment horizontal="center" vertical="center" wrapText="1"/>
    </xf>
    <xf numFmtId="183" fontId="32" fillId="2" borderId="1" xfId="92" applyNumberFormat="1" applyFont="1" applyFill="1" applyBorder="1" applyAlignment="1">
      <alignment horizontal="center" vertical="center" wrapText="1"/>
    </xf>
    <xf numFmtId="183" fontId="32" fillId="2" borderId="3" xfId="92" applyNumberFormat="1" applyFont="1" applyFill="1" applyBorder="1" applyAlignment="1">
      <alignment horizontal="center" vertical="center" wrapText="1"/>
    </xf>
    <xf numFmtId="49" fontId="32" fillId="2" borderId="3" xfId="92" applyNumberFormat="1" applyFont="1" applyFill="1" applyBorder="1" applyAlignment="1">
      <alignment horizontal="center" vertical="center" wrapText="1"/>
    </xf>
    <xf numFmtId="49" fontId="33" fillId="0" borderId="2" xfId="92" applyNumberFormat="1" applyFont="1" applyFill="1" applyBorder="1" applyAlignment="1">
      <alignment horizontal="center" vertical="center" wrapText="1"/>
    </xf>
    <xf numFmtId="183" fontId="33" fillId="0" borderId="10" xfId="92" applyNumberFormat="1" applyFont="1" applyFill="1" applyBorder="1" applyAlignment="1">
      <alignment horizontal="center" vertical="center" wrapText="1"/>
    </xf>
    <xf numFmtId="0" fontId="20" fillId="0" borderId="0" xfId="92" applyNumberFormat="1" applyFont="1" applyAlignment="1">
      <alignment horizontal="center" vertical="center"/>
    </xf>
    <xf numFmtId="183" fontId="33" fillId="0" borderId="0" xfId="92" applyNumberFormat="1" applyFont="1" applyAlignment="1">
      <alignment horizontal="left" vertical="center"/>
    </xf>
    <xf numFmtId="183" fontId="33" fillId="0" borderId="0" xfId="92" applyNumberFormat="1" applyFont="1" applyAlignment="1">
      <alignment horizontal="center" vertical="center"/>
    </xf>
    <xf numFmtId="49" fontId="33" fillId="0" borderId="0" xfId="92" applyNumberFormat="1" applyFont="1" applyAlignment="1">
      <alignment horizontal="center"/>
    </xf>
    <xf numFmtId="0" fontId="18" fillId="0" borderId="0" xfId="92" applyNumberFormat="1" applyFont="1" applyAlignment="1">
      <alignment horizontal="center" vertical="center"/>
    </xf>
    <xf numFmtId="183" fontId="18" fillId="0" borderId="3" xfId="92" applyNumberFormat="1" applyFont="1" applyBorder="1" applyAlignment="1">
      <alignment vertical="center"/>
    </xf>
    <xf numFmtId="183" fontId="18" fillId="0" borderId="3" xfId="92" applyNumberFormat="1" applyFont="1" applyBorder="1" applyAlignment="1">
      <alignment vertical="center" wrapText="1"/>
    </xf>
    <xf numFmtId="49" fontId="18" fillId="0" borderId="3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183" fontId="32" fillId="2" borderId="10" xfId="92" applyNumberFormat="1" applyFont="1" applyFill="1" applyBorder="1" applyAlignment="1">
      <alignment horizontal="center" vertical="center" wrapText="1"/>
    </xf>
    <xf numFmtId="183" fontId="42" fillId="0" borderId="10" xfId="0" applyNumberFormat="1" applyFont="1" applyBorder="1" applyAlignment="1">
      <alignment horizontal="center" vertical="center"/>
    </xf>
    <xf numFmtId="183" fontId="42" fillId="3" borderId="10" xfId="1900" applyNumberFormat="1" applyFont="1" applyFill="1" applyBorder="1" applyAlignment="1">
      <alignment horizontal="center" vertical="center"/>
    </xf>
    <xf numFmtId="49" fontId="66" fillId="0" borderId="10" xfId="92" applyNumberFormat="1" applyFont="1" applyBorder="1" applyAlignment="1">
      <alignment horizontal="center" vertical="center" wrapText="1"/>
    </xf>
    <xf numFmtId="183" fontId="33" fillId="0" borderId="10" xfId="0" applyNumberFormat="1" applyFont="1" applyBorder="1" applyAlignment="1">
      <alignment horizontal="center" vertical="center"/>
    </xf>
    <xf numFmtId="49" fontId="33" fillId="0" borderId="10" xfId="92" applyNumberFormat="1" applyFont="1" applyBorder="1" applyAlignment="1">
      <alignment horizontal="center" vertical="center" wrapText="1"/>
    </xf>
    <xf numFmtId="183" fontId="33" fillId="0" borderId="10" xfId="92" applyNumberFormat="1" applyFont="1" applyBorder="1" applyAlignment="1">
      <alignment horizontal="center" vertical="center" wrapText="1"/>
    </xf>
    <xf numFmtId="0" fontId="32" fillId="2" borderId="10" xfId="92" applyNumberFormat="1" applyFont="1" applyFill="1" applyBorder="1" applyAlignment="1">
      <alignment horizontal="center" vertical="center" wrapText="1"/>
    </xf>
    <xf numFmtId="49" fontId="20" fillId="0" borderId="10" xfId="92" applyNumberFormat="1" applyFont="1" applyBorder="1" applyAlignment="1">
      <alignment horizontal="center" vertical="center" wrapText="1"/>
    </xf>
    <xf numFmtId="0" fontId="32" fillId="0" borderId="0" xfId="92" applyNumberFormat="1" applyFont="1" applyFill="1" applyBorder="1" applyAlignment="1">
      <alignment horizontal="center" vertical="center" wrapText="1"/>
    </xf>
    <xf numFmtId="183" fontId="33" fillId="0" borderId="0" xfId="92" applyNumberFormat="1" applyFont="1" applyBorder="1" applyAlignment="1">
      <alignment horizontal="center" vertical="center" wrapText="1"/>
    </xf>
    <xf numFmtId="49" fontId="20" fillId="0" borderId="0" xfId="92" applyNumberFormat="1" applyFont="1" applyBorder="1" applyAlignment="1">
      <alignment horizontal="center" vertical="center" wrapText="1"/>
    </xf>
    <xf numFmtId="49" fontId="33" fillId="0" borderId="13" xfId="92" applyNumberFormat="1" applyFont="1" applyBorder="1" applyAlignment="1">
      <alignment horizontal="center" vertical="center" wrapText="1"/>
    </xf>
    <xf numFmtId="4" fontId="35" fillId="8" borderId="10" xfId="92" applyNumberFormat="1" applyFont="1" applyFill="1" applyBorder="1" applyAlignment="1">
      <alignment horizontal="center" vertical="center" wrapText="1"/>
    </xf>
    <xf numFmtId="0" fontId="60" fillId="0" borderId="0" xfId="92" applyNumberFormat="1" applyFont="1" applyAlignment="1">
      <alignment horizontal="center" vertical="center" wrapText="1"/>
    </xf>
    <xf numFmtId="183" fontId="53" fillId="0" borderId="0" xfId="92" applyNumberFormat="1" applyFont="1" applyAlignment="1">
      <alignment horizontal="center" vertical="center" wrapText="1"/>
    </xf>
    <xf numFmtId="49" fontId="33" fillId="0" borderId="0" xfId="92" applyNumberFormat="1" applyFont="1" applyAlignment="1">
      <alignment horizontal="center" wrapText="1"/>
    </xf>
    <xf numFmtId="49" fontId="20" fillId="0" borderId="0" xfId="92" applyNumberFormat="1" applyFont="1" applyAlignment="1">
      <alignment horizontal="center" wrapText="1"/>
    </xf>
    <xf numFmtId="49" fontId="33" fillId="0" borderId="13" xfId="92" applyNumberFormat="1" applyFont="1" applyFill="1" applyBorder="1" applyAlignment="1">
      <alignment horizontal="center" vertical="center" wrapText="1"/>
    </xf>
    <xf numFmtId="49" fontId="18" fillId="0" borderId="0" xfId="92" applyNumberFormat="1" applyFont="1" applyBorder="1" applyAlignment="1">
      <alignment horizontal="center" vertical="center" wrapText="1"/>
    </xf>
    <xf numFmtId="49" fontId="12" fillId="0" borderId="0" xfId="92" applyNumberFormat="1" applyFont="1" applyBorder="1" applyAlignment="1">
      <alignment horizontal="center" vertical="center" wrapText="1"/>
    </xf>
    <xf numFmtId="49" fontId="33" fillId="0" borderId="0" xfId="92" applyNumberFormat="1" applyFont="1" applyBorder="1" applyAlignment="1">
      <alignment horizontal="center" vertical="center"/>
    </xf>
    <xf numFmtId="49" fontId="36" fillId="0" borderId="0" xfId="92" applyNumberFormat="1" applyFont="1" applyBorder="1" applyAlignment="1">
      <alignment horizontal="center" vertical="center"/>
    </xf>
    <xf numFmtId="49" fontId="67" fillId="2" borderId="3" xfId="92" applyNumberFormat="1" applyFont="1" applyFill="1" applyBorder="1" applyAlignment="1">
      <alignment horizontal="center" vertical="center" wrapText="1"/>
    </xf>
    <xf numFmtId="49" fontId="35" fillId="2" borderId="2" xfId="92" applyNumberFormat="1" applyFont="1" applyFill="1" applyBorder="1" applyAlignment="1">
      <alignment horizontal="center" vertical="center" wrapText="1"/>
    </xf>
    <xf numFmtId="49" fontId="24" fillId="0" borderId="13" xfId="92" applyNumberFormat="1" applyFont="1" applyFill="1" applyBorder="1" applyAlignment="1">
      <alignment horizontal="center" vertical="center" wrapText="1"/>
    </xf>
    <xf numFmtId="49" fontId="24" fillId="0" borderId="14" xfId="92" applyNumberFormat="1" applyFont="1" applyFill="1" applyBorder="1" applyAlignment="1">
      <alignment horizontal="center" vertical="center" wrapText="1"/>
    </xf>
    <xf numFmtId="49" fontId="20" fillId="0" borderId="10" xfId="92" applyNumberFormat="1" applyFont="1" applyFill="1" applyBorder="1" applyAlignment="1">
      <alignment horizontal="center" vertical="center" wrapText="1"/>
    </xf>
    <xf numFmtId="183" fontId="18" fillId="0" borderId="0" xfId="92" applyNumberFormat="1" applyFont="1" applyFill="1"/>
    <xf numFmtId="49" fontId="20" fillId="0" borderId="0" xfId="92" applyNumberFormat="1" applyFont="1" applyAlignment="1">
      <alignment horizontal="center" vertical="center" wrapText="1"/>
    </xf>
    <xf numFmtId="49" fontId="24" fillId="0" borderId="0" xfId="92" applyNumberFormat="1" applyFont="1" applyAlignment="1">
      <alignment horizontal="center" vertical="center" wrapText="1"/>
    </xf>
    <xf numFmtId="49" fontId="33" fillId="0" borderId="0" xfId="92" applyNumberFormat="1" applyFont="1" applyAlignment="1">
      <alignment horizontal="center" vertical="center" wrapText="1"/>
    </xf>
    <xf numFmtId="0" fontId="69" fillId="0" borderId="13" xfId="0" applyFont="1" applyBorder="1" applyAlignment="1">
      <alignment vertical="center"/>
    </xf>
    <xf numFmtId="49" fontId="24" fillId="0" borderId="13" xfId="92" applyNumberFormat="1" applyFont="1" applyBorder="1" applyAlignment="1">
      <alignment vertical="center" wrapText="1"/>
    </xf>
    <xf numFmtId="49" fontId="20" fillId="0" borderId="13" xfId="92" applyNumberFormat="1" applyFont="1" applyFill="1" applyBorder="1" applyAlignment="1">
      <alignment horizontal="center" vertical="center" wrapText="1"/>
    </xf>
    <xf numFmtId="49" fontId="69" fillId="0" borderId="15" xfId="92" applyNumberFormat="1" applyFont="1" applyBorder="1" applyAlignment="1">
      <alignment horizontal="center" vertical="center" wrapText="1"/>
    </xf>
    <xf numFmtId="49" fontId="29" fillId="0" borderId="3" xfId="92" applyNumberFormat="1" applyFont="1" applyBorder="1" applyAlignment="1">
      <alignment horizontal="center" vertical="center" wrapText="1"/>
    </xf>
    <xf numFmtId="49" fontId="20" fillId="0" borderId="10" xfId="92" applyNumberFormat="1" applyFont="1" applyBorder="1" applyAlignment="1">
      <alignment vertical="center"/>
    </xf>
    <xf numFmtId="49" fontId="24" fillId="0" borderId="10" xfId="92" applyNumberFormat="1" applyFont="1" applyBorder="1" applyAlignment="1">
      <alignment vertical="center" wrapText="1"/>
    </xf>
    <xf numFmtId="49" fontId="33" fillId="0" borderId="10" xfId="92" applyNumberFormat="1" applyFont="1" applyBorder="1" applyAlignment="1">
      <alignment vertical="center" wrapText="1"/>
    </xf>
    <xf numFmtId="49" fontId="24" fillId="0" borderId="10" xfId="92" applyNumberFormat="1" applyFont="1" applyBorder="1" applyAlignment="1">
      <alignment horizontal="center" vertical="center" wrapText="1"/>
    </xf>
    <xf numFmtId="49" fontId="29" fillId="0" borderId="10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/>
    </xf>
    <xf numFmtId="49" fontId="23" fillId="0" borderId="10" xfId="92" applyNumberFormat="1" applyFont="1" applyBorder="1" applyAlignment="1">
      <alignment horizontal="center" vertical="center" wrapText="1"/>
    </xf>
    <xf numFmtId="49" fontId="24" fillId="0" borderId="13" xfId="92" applyNumberFormat="1" applyFont="1" applyBorder="1" applyAlignment="1">
      <alignment horizontal="center" vertical="center" wrapText="1"/>
    </xf>
    <xf numFmtId="49" fontId="60" fillId="0" borderId="0" xfId="92" applyNumberFormat="1" applyFont="1" applyAlignment="1">
      <alignment horizontal="center" vertical="center" wrapText="1"/>
    </xf>
    <xf numFmtId="49" fontId="71" fillId="0" borderId="0" xfId="92" applyNumberFormat="1" applyFont="1" applyAlignment="1">
      <alignment horizontal="center" vertical="center" wrapText="1"/>
    </xf>
    <xf numFmtId="0" fontId="18" fillId="0" borderId="0" xfId="92" applyNumberFormat="1" applyFont="1" applyBorder="1" applyAlignment="1">
      <alignment horizontal="center" vertical="center"/>
    </xf>
    <xf numFmtId="183" fontId="33" fillId="0" borderId="0" xfId="92" applyNumberFormat="1" applyFont="1" applyAlignment="1">
      <alignment horizontal="center" wrapText="1"/>
    </xf>
    <xf numFmtId="183" fontId="33" fillId="0" borderId="0" xfId="92" applyNumberFormat="1" applyFont="1" applyAlignment="1">
      <alignment horizontal="center" vertical="center" wrapText="1"/>
    </xf>
    <xf numFmtId="0" fontId="20" fillId="0" borderId="0" xfId="92" applyNumberFormat="1" applyFont="1" applyAlignment="1">
      <alignment horizontal="center" vertical="center" wrapText="1"/>
    </xf>
    <xf numFmtId="183" fontId="33" fillId="0" borderId="2" xfId="92" applyNumberFormat="1" applyFont="1" applyBorder="1" applyAlignment="1">
      <alignment horizontal="center" vertical="center" wrapText="1"/>
    </xf>
    <xf numFmtId="0" fontId="38" fillId="0" borderId="12" xfId="92" applyNumberFormat="1" applyFont="1" applyBorder="1" applyAlignment="1">
      <alignment horizontal="center" vertical="center" wrapText="1"/>
    </xf>
    <xf numFmtId="183" fontId="33" fillId="0" borderId="2" xfId="517" applyNumberFormat="1" applyFont="1" applyBorder="1" applyAlignment="1">
      <alignment horizontal="center" vertical="center"/>
    </xf>
    <xf numFmtId="183" fontId="33" fillId="0" borderId="0" xfId="92" applyNumberFormat="1" applyFont="1" applyAlignment="1">
      <alignment wrapText="1"/>
    </xf>
    <xf numFmtId="183" fontId="33" fillId="0" borderId="0" xfId="92" applyNumberFormat="1" applyFont="1" applyAlignment="1">
      <alignment vertical="center" wrapText="1"/>
    </xf>
    <xf numFmtId="49" fontId="22" fillId="0" borderId="10" xfId="92" applyNumberFormat="1" applyFont="1" applyBorder="1" applyAlignment="1">
      <alignment horizontal="center" vertical="center" wrapText="1"/>
    </xf>
    <xf numFmtId="49" fontId="36" fillId="0" borderId="0" xfId="92" applyNumberFormat="1" applyFont="1" applyAlignment="1">
      <alignment horizontal="center" vertical="center" wrapText="1"/>
    </xf>
    <xf numFmtId="49" fontId="36" fillId="0" borderId="13" xfId="92" applyNumberFormat="1" applyFont="1" applyBorder="1" applyAlignment="1">
      <alignment horizontal="center" vertical="center" wrapText="1"/>
    </xf>
    <xf numFmtId="49" fontId="73" fillId="0" borderId="10" xfId="92" applyNumberFormat="1" applyFont="1" applyBorder="1" applyAlignment="1">
      <alignment horizontal="center" vertical="center"/>
    </xf>
    <xf numFmtId="49" fontId="18" fillId="0" borderId="12" xfId="92" applyNumberFormat="1" applyFont="1" applyBorder="1" applyAlignment="1">
      <alignment horizontal="center" vertical="center" wrapText="1"/>
    </xf>
    <xf numFmtId="49" fontId="29" fillId="0" borderId="12" xfId="92" applyNumberFormat="1" applyFont="1" applyBorder="1" applyAlignment="1">
      <alignment horizontal="center" wrapText="1"/>
    </xf>
    <xf numFmtId="49" fontId="69" fillId="0" borderId="10" xfId="92" applyNumberFormat="1" applyFont="1" applyBorder="1" applyAlignment="1">
      <alignment horizontal="center" vertical="center" wrapText="1"/>
    </xf>
    <xf numFmtId="183" fontId="33" fillId="0" borderId="0" xfId="92" applyNumberFormat="1" applyFont="1" applyBorder="1" applyAlignment="1">
      <alignment wrapText="1"/>
    </xf>
    <xf numFmtId="183" fontId="33" fillId="0" borderId="0" xfId="92" applyNumberFormat="1" applyFont="1" applyBorder="1" applyAlignment="1">
      <alignment vertical="center" wrapText="1"/>
    </xf>
    <xf numFmtId="49" fontId="33" fillId="0" borderId="0" xfId="92" applyNumberFormat="1" applyFont="1" applyBorder="1" applyAlignment="1">
      <alignment horizontal="center" wrapText="1"/>
    </xf>
    <xf numFmtId="200" fontId="33" fillId="0" borderId="2" xfId="2091" applyNumberFormat="1" applyFont="1" applyFill="1" applyBorder="1" applyAlignment="1">
      <alignment horizontal="center" vertical="center"/>
    </xf>
    <xf numFmtId="49" fontId="33" fillId="0" borderId="0" xfId="92" applyNumberFormat="1" applyFont="1" applyBorder="1" applyAlignment="1">
      <alignment horizontal="center" vertical="center" wrapText="1"/>
    </xf>
    <xf numFmtId="0" fontId="22" fillId="0" borderId="0" xfId="92" applyNumberFormat="1" applyFont="1" applyBorder="1" applyAlignment="1">
      <alignment horizontal="center" vertical="center" wrapText="1"/>
    </xf>
    <xf numFmtId="0" fontId="74" fillId="8" borderId="10" xfId="92" applyNumberFormat="1" applyFont="1" applyFill="1" applyBorder="1" applyAlignment="1">
      <alignment horizontal="center" vertical="center" wrapText="1"/>
    </xf>
    <xf numFmtId="183" fontId="33" fillId="0" borderId="0" xfId="92" applyNumberFormat="1" applyFont="1" applyBorder="1" applyAlignment="1">
      <alignment horizontal="left" vertical="center" wrapText="1"/>
    </xf>
    <xf numFmtId="49" fontId="46" fillId="0" borderId="0" xfId="92" applyNumberFormat="1" applyFont="1" applyBorder="1" applyAlignment="1">
      <alignment horizontal="left" vertical="center" wrapText="1"/>
    </xf>
    <xf numFmtId="0" fontId="32" fillId="3" borderId="0" xfId="92" applyNumberFormat="1" applyFont="1" applyFill="1" applyBorder="1" applyAlignment="1">
      <alignment horizontal="center" vertical="center" wrapText="1"/>
    </xf>
    <xf numFmtId="183" fontId="33" fillId="3" borderId="0" xfId="92" applyNumberFormat="1" applyFont="1" applyFill="1" applyBorder="1" applyAlignment="1">
      <alignment horizontal="center" vertical="center" wrapText="1"/>
    </xf>
    <xf numFmtId="49" fontId="33" fillId="3" borderId="0" xfId="92" applyNumberFormat="1" applyFont="1" applyFill="1" applyBorder="1" applyAlignment="1">
      <alignment horizontal="center" vertical="center" wrapText="1"/>
    </xf>
    <xf numFmtId="49" fontId="33" fillId="3" borderId="10" xfId="92" applyNumberFormat="1" applyFont="1" applyFill="1" applyBorder="1" applyAlignment="1">
      <alignment horizontal="center" vertical="center" wrapText="1"/>
    </xf>
    <xf numFmtId="183" fontId="75" fillId="0" borderId="0" xfId="1802" applyNumberFormat="1" applyFont="1" applyFill="1" applyBorder="1" applyAlignment="1">
      <alignment horizontal="center" vertical="center"/>
    </xf>
    <xf numFmtId="49" fontId="33" fillId="0" borderId="0" xfId="92" applyNumberFormat="1" applyFont="1" applyFill="1" applyBorder="1" applyAlignment="1">
      <alignment horizontal="center" vertical="center" wrapText="1"/>
    </xf>
    <xf numFmtId="49" fontId="33" fillId="0" borderId="10" xfId="92" applyNumberFormat="1" applyFont="1" applyBorder="1" applyAlignment="1">
      <alignment horizontal="center" vertical="center"/>
    </xf>
    <xf numFmtId="49" fontId="36" fillId="0" borderId="0" xfId="92" applyNumberFormat="1" applyFont="1" applyBorder="1" applyAlignment="1">
      <alignment horizontal="center" vertical="center" wrapText="1"/>
    </xf>
    <xf numFmtId="49" fontId="33" fillId="3" borderId="13" xfId="92" applyNumberFormat="1" applyFont="1" applyFill="1" applyBorder="1" applyAlignment="1">
      <alignment horizontal="center" vertical="center" wrapText="1"/>
    </xf>
    <xf numFmtId="49" fontId="24" fillId="0" borderId="0" xfId="92" applyNumberFormat="1" applyFont="1" applyBorder="1" applyAlignment="1">
      <alignment horizontal="center" vertical="center" wrapText="1"/>
    </xf>
    <xf numFmtId="49" fontId="23" fillId="0" borderId="0" xfId="92" applyNumberFormat="1" applyFont="1" applyAlignment="1">
      <alignment horizontal="left" vertical="center" wrapText="1"/>
    </xf>
    <xf numFmtId="49" fontId="23" fillId="0" borderId="0" xfId="92" applyNumberFormat="1" applyFont="1" applyBorder="1" applyAlignment="1">
      <alignment horizontal="left" vertical="center" wrapText="1"/>
    </xf>
    <xf numFmtId="49" fontId="22" fillId="0" borderId="0" xfId="92" applyNumberFormat="1" applyFont="1" applyBorder="1" applyAlignment="1">
      <alignment horizontal="left" vertical="center" wrapText="1"/>
    </xf>
    <xf numFmtId="49" fontId="76" fillId="0" borderId="0" xfId="92" applyNumberFormat="1" applyFont="1" applyBorder="1" applyAlignment="1">
      <alignment horizontal="left" vertical="center" wrapText="1"/>
    </xf>
    <xf numFmtId="49" fontId="20" fillId="3" borderId="0" xfId="92" applyNumberFormat="1" applyFont="1" applyFill="1" applyBorder="1" applyAlignment="1">
      <alignment horizontal="center" vertical="center" wrapText="1"/>
    </xf>
    <xf numFmtId="49" fontId="20" fillId="0" borderId="0" xfId="92" applyNumberFormat="1" applyFont="1" applyFill="1" applyBorder="1" applyAlignment="1">
      <alignment horizontal="center" vertical="center" wrapText="1"/>
    </xf>
    <xf numFmtId="49" fontId="23" fillId="0" borderId="0" xfId="92" applyNumberFormat="1" applyFont="1" applyFill="1" applyBorder="1" applyAlignment="1">
      <alignment horizontal="center" vertical="center" wrapText="1"/>
    </xf>
    <xf numFmtId="49" fontId="24" fillId="0" borderId="0" xfId="92" applyNumberFormat="1" applyFont="1" applyFill="1" applyBorder="1" applyAlignment="1">
      <alignment horizontal="center" vertical="center" wrapText="1"/>
    </xf>
    <xf numFmtId="49" fontId="18" fillId="0" borderId="0" xfId="92" applyNumberFormat="1" applyFont="1" applyFill="1" applyBorder="1" applyAlignment="1">
      <alignment horizontal="center" vertical="center" wrapText="1"/>
    </xf>
    <xf numFmtId="183" fontId="18" fillId="0" borderId="0" xfId="92" applyNumberFormat="1" applyFont="1" applyFill="1" applyAlignment="1">
      <alignment vertical="center"/>
    </xf>
    <xf numFmtId="0" fontId="22" fillId="0" borderId="12" xfId="92" applyNumberFormat="1" applyFont="1" applyBorder="1" applyAlignment="1">
      <alignment horizontal="center" vertical="center" wrapText="1"/>
    </xf>
    <xf numFmtId="0" fontId="22" fillId="0" borderId="10" xfId="92" applyNumberFormat="1" applyFont="1" applyBorder="1" applyAlignment="1">
      <alignment horizontal="center" vertical="center" wrapText="1"/>
    </xf>
    <xf numFmtId="49" fontId="32" fillId="2" borderId="10" xfId="92" applyNumberFormat="1" applyFont="1" applyFill="1" applyBorder="1" applyAlignment="1">
      <alignment horizontal="center" vertical="center" wrapText="1"/>
    </xf>
    <xf numFmtId="183" fontId="75" fillId="0" borderId="0" xfId="92" applyNumberFormat="1" applyFont="1" applyBorder="1" applyAlignment="1">
      <alignment horizontal="center" vertical="center" wrapText="1"/>
    </xf>
    <xf numFmtId="0" fontId="32" fillId="0" borderId="0" xfId="92" applyNumberFormat="1" applyFont="1" applyFill="1" applyBorder="1" applyAlignment="1">
      <alignment horizontal="center" vertical="center"/>
    </xf>
    <xf numFmtId="183" fontId="33" fillId="0" borderId="11" xfId="92" applyNumberFormat="1" applyFont="1" applyFill="1" applyBorder="1" applyAlignment="1">
      <alignment horizontal="center" vertical="center" wrapText="1"/>
    </xf>
    <xf numFmtId="183" fontId="33" fillId="0" borderId="11" xfId="2088" applyNumberFormat="1" applyFont="1" applyFill="1" applyBorder="1" applyAlignment="1">
      <alignment horizontal="center" vertical="center" wrapText="1"/>
    </xf>
    <xf numFmtId="183" fontId="20" fillId="0" borderId="0" xfId="92" applyNumberFormat="1" applyFont="1" applyFill="1" applyBorder="1" applyAlignment="1">
      <alignment horizontal="left" vertical="center" wrapText="1"/>
    </xf>
    <xf numFmtId="0" fontId="20" fillId="0" borderId="0" xfId="92" applyNumberFormat="1" applyFont="1" applyFill="1" applyBorder="1" applyAlignment="1">
      <alignment horizontal="center" vertical="center" wrapText="1"/>
    </xf>
    <xf numFmtId="183" fontId="20" fillId="0" borderId="0" xfId="92" applyNumberFormat="1" applyFont="1" applyFill="1" applyBorder="1" applyAlignment="1">
      <alignment horizontal="center" vertical="center" wrapText="1"/>
    </xf>
    <xf numFmtId="183" fontId="20" fillId="0" borderId="0" xfId="92" applyNumberFormat="1" applyFont="1" applyFill="1" applyBorder="1"/>
    <xf numFmtId="183" fontId="20" fillId="0" borderId="0" xfId="92" applyNumberFormat="1" applyFont="1" applyFill="1" applyBorder="1" applyAlignment="1">
      <alignment horizontal="center" vertical="center"/>
    </xf>
    <xf numFmtId="49" fontId="20" fillId="0" borderId="0" xfId="92" applyNumberFormat="1" applyFont="1" applyFill="1" applyBorder="1" applyAlignment="1">
      <alignment horizontal="center" wrapText="1"/>
    </xf>
    <xf numFmtId="183" fontId="20" fillId="0" borderId="0" xfId="92" applyNumberFormat="1" applyFont="1" applyFill="1" applyBorder="1" applyAlignment="1">
      <alignment horizontal="center"/>
    </xf>
    <xf numFmtId="183" fontId="20" fillId="0" borderId="0" xfId="92" applyNumberFormat="1" applyFont="1" applyFill="1" applyBorder="1" applyAlignment="1"/>
    <xf numFmtId="183" fontId="20" fillId="0" borderId="0" xfId="36" applyNumberFormat="1" applyFont="1" applyFill="1" applyBorder="1" applyAlignment="1" applyProtection="1">
      <alignment horizontal="left" vertical="center"/>
    </xf>
    <xf numFmtId="49" fontId="18" fillId="0" borderId="25" xfId="92" applyNumberFormat="1" applyFont="1" applyBorder="1" applyAlignment="1">
      <alignment horizontal="left" vertical="center"/>
    </xf>
    <xf numFmtId="49" fontId="18" fillId="0" borderId="22" xfId="92" applyNumberFormat="1" applyFont="1" applyBorder="1" applyAlignment="1">
      <alignment vertical="center"/>
    </xf>
    <xf numFmtId="49" fontId="18" fillId="0" borderId="22" xfId="92" applyNumberFormat="1" applyFont="1" applyBorder="1" applyAlignment="1">
      <alignment horizontal="left"/>
    </xf>
    <xf numFmtId="183" fontId="12" fillId="0" borderId="0" xfId="92" applyNumberFormat="1" applyFont="1" applyBorder="1" applyAlignment="1">
      <alignment horizontal="left"/>
    </xf>
    <xf numFmtId="183" fontId="12" fillId="0" borderId="0" xfId="92" applyNumberFormat="1" applyFont="1" applyBorder="1" applyAlignment="1">
      <alignment horizontal="left" vertical="center"/>
    </xf>
    <xf numFmtId="49" fontId="20" fillId="0" borderId="22" xfId="92" applyNumberFormat="1" applyFont="1" applyBorder="1" applyAlignment="1">
      <alignment horizontal="left" vertical="center"/>
    </xf>
    <xf numFmtId="49" fontId="20" fillId="0" borderId="0" xfId="92" applyNumberFormat="1" applyFont="1" applyBorder="1" applyAlignment="1">
      <alignment horizontal="left" vertical="center" wrapText="1"/>
    </xf>
    <xf numFmtId="49" fontId="20" fillId="0" borderId="25" xfId="92" applyNumberFormat="1" applyFont="1" applyBorder="1" applyAlignment="1">
      <alignment horizontal="left" vertical="center"/>
    </xf>
    <xf numFmtId="49" fontId="18" fillId="0" borderId="22" xfId="92" applyNumberFormat="1" applyFont="1" applyBorder="1" applyAlignment="1">
      <alignment horizontal="left" vertical="top"/>
    </xf>
    <xf numFmtId="49" fontId="33" fillId="0" borderId="22" xfId="92" applyNumberFormat="1" applyFont="1" applyBorder="1" applyAlignment="1">
      <alignment horizontal="left"/>
    </xf>
    <xf numFmtId="49" fontId="33" fillId="0" borderId="25" xfId="92" applyNumberFormat="1" applyFont="1" applyBorder="1" applyAlignment="1">
      <alignment horizontal="left" vertical="center"/>
    </xf>
    <xf numFmtId="183" fontId="33" fillId="0" borderId="0" xfId="92" applyNumberFormat="1" applyFont="1" applyBorder="1" applyAlignment="1">
      <alignment horizontal="left" wrapText="1"/>
    </xf>
    <xf numFmtId="49" fontId="33" fillId="0" borderId="0" xfId="92" applyNumberFormat="1" applyFont="1" applyBorder="1" applyAlignment="1">
      <alignment horizontal="left" wrapText="1"/>
    </xf>
    <xf numFmtId="49" fontId="20" fillId="0" borderId="22" xfId="92" applyNumberFormat="1" applyFont="1" applyBorder="1" applyAlignment="1">
      <alignment horizontal="left"/>
    </xf>
    <xf numFmtId="49" fontId="20" fillId="0" borderId="12" xfId="92" applyNumberFormat="1" applyFont="1" applyBorder="1" applyAlignment="1">
      <alignment horizontal="center" vertical="center" wrapText="1"/>
    </xf>
    <xf numFmtId="49" fontId="24" fillId="0" borderId="12" xfId="92" applyNumberFormat="1" applyFont="1" applyBorder="1" applyAlignment="1">
      <alignment horizontal="center" vertical="center" wrapText="1"/>
    </xf>
    <xf numFmtId="49" fontId="67" fillId="2" borderId="10" xfId="92" applyNumberFormat="1" applyFont="1" applyFill="1" applyBorder="1" applyAlignment="1">
      <alignment horizontal="center" vertical="center" wrapText="1"/>
    </xf>
    <xf numFmtId="49" fontId="35" fillId="2" borderId="10" xfId="92" applyNumberFormat="1" applyFont="1" applyFill="1" applyBorder="1" applyAlignment="1">
      <alignment horizontal="center" vertical="center" wrapText="1"/>
    </xf>
    <xf numFmtId="49" fontId="23" fillId="0" borderId="0" xfId="92" applyNumberFormat="1" applyFont="1" applyBorder="1" applyAlignment="1">
      <alignment horizontal="center" vertical="center" wrapText="1"/>
    </xf>
    <xf numFmtId="49" fontId="23" fillId="0" borderId="0" xfId="92" applyNumberFormat="1" applyFont="1" applyAlignment="1">
      <alignment horizontal="center" vertical="center" wrapText="1"/>
    </xf>
    <xf numFmtId="49" fontId="33" fillId="0" borderId="11" xfId="92" applyNumberFormat="1" applyFont="1" applyFill="1" applyBorder="1" applyAlignment="1">
      <alignment horizontal="center" vertical="center" wrapText="1"/>
    </xf>
    <xf numFmtId="49" fontId="20" fillId="0" borderId="11" xfId="92" applyNumberFormat="1" applyFont="1" applyFill="1" applyBorder="1" applyAlignment="1">
      <alignment horizontal="center" vertical="center" wrapText="1"/>
    </xf>
    <xf numFmtId="49" fontId="22" fillId="0" borderId="11" xfId="92" applyNumberFormat="1" applyFont="1" applyFill="1" applyBorder="1" applyAlignment="1">
      <alignment horizontal="center" vertical="center" wrapText="1"/>
    </xf>
    <xf numFmtId="49" fontId="29" fillId="0" borderId="11" xfId="92" applyNumberFormat="1" applyFont="1" applyFill="1" applyBorder="1" applyAlignment="1">
      <alignment horizontal="center" vertical="center" wrapText="1"/>
    </xf>
    <xf numFmtId="49" fontId="24" fillId="0" borderId="11" xfId="92" applyNumberFormat="1" applyFont="1" applyFill="1" applyBorder="1" applyAlignment="1">
      <alignment horizontal="center" vertical="center" wrapText="1"/>
    </xf>
    <xf numFmtId="49" fontId="24" fillId="0" borderId="0" xfId="92" applyNumberFormat="1" applyFont="1" applyFill="1" applyBorder="1" applyAlignment="1">
      <alignment horizontal="center" wrapText="1"/>
    </xf>
    <xf numFmtId="49" fontId="19" fillId="0" borderId="0" xfId="92" applyNumberFormat="1" applyFont="1" applyFill="1" applyBorder="1" applyAlignment="1">
      <alignment horizontal="center" vertical="center" wrapText="1"/>
    </xf>
    <xf numFmtId="49" fontId="77" fillId="0" borderId="0" xfId="92" applyNumberFormat="1" applyFont="1" applyFill="1" applyBorder="1" applyAlignment="1">
      <alignment horizontal="center" wrapText="1"/>
    </xf>
    <xf numFmtId="49" fontId="26" fillId="0" borderId="0" xfId="92" applyNumberFormat="1" applyFont="1" applyFill="1" applyAlignment="1">
      <alignment horizontal="center" wrapText="1"/>
    </xf>
    <xf numFmtId="49" fontId="20" fillId="0" borderId="0" xfId="92" applyNumberFormat="1" applyFont="1" applyAlignment="1"/>
    <xf numFmtId="49" fontId="33" fillId="0" borderId="0" xfId="92" applyNumberFormat="1" applyFont="1" applyAlignment="1">
      <alignment vertical="center"/>
    </xf>
    <xf numFmtId="49" fontId="20" fillId="0" borderId="0" xfId="92" applyNumberFormat="1" applyFont="1" applyAlignment="1">
      <alignment vertical="center"/>
    </xf>
    <xf numFmtId="49" fontId="18" fillId="0" borderId="27" xfId="92" applyNumberFormat="1" applyFont="1" applyBorder="1" applyAlignment="1">
      <alignment horizontal="center" vertical="center"/>
    </xf>
    <xf numFmtId="49" fontId="33" fillId="0" borderId="0" xfId="92" applyNumberFormat="1" applyFont="1" applyAlignment="1">
      <alignment horizontal="left" vertical="center" wrapText="1"/>
    </xf>
    <xf numFmtId="49" fontId="26" fillId="0" borderId="0" xfId="92" applyNumberFormat="1" applyFont="1" applyBorder="1" applyAlignment="1">
      <alignment horizontal="left" wrapText="1"/>
    </xf>
    <xf numFmtId="49" fontId="29" fillId="0" borderId="0" xfId="92" applyNumberFormat="1" applyFont="1" applyBorder="1" applyAlignment="1">
      <alignment horizontal="left" wrapText="1"/>
    </xf>
    <xf numFmtId="49" fontId="12" fillId="0" borderId="27" xfId="92" applyNumberFormat="1" applyFont="1" applyBorder="1" applyAlignment="1">
      <alignment horizontal="left" vertical="center"/>
    </xf>
    <xf numFmtId="49" fontId="34" fillId="0" borderId="0" xfId="92" applyNumberFormat="1" applyFont="1" applyAlignment="1">
      <alignment horizontal="left" vertical="center"/>
    </xf>
    <xf numFmtId="49" fontId="19" fillId="0" borderId="0" xfId="92" applyNumberFormat="1" applyFont="1" applyAlignment="1">
      <alignment horizontal="left"/>
    </xf>
    <xf numFmtId="49" fontId="19" fillId="0" borderId="27" xfId="92" applyNumberFormat="1" applyFont="1" applyBorder="1" applyAlignment="1">
      <alignment horizontal="left" vertical="center" wrapText="1"/>
    </xf>
    <xf numFmtId="49" fontId="33" fillId="0" borderId="0" xfId="92" applyNumberFormat="1" applyFont="1" applyAlignment="1">
      <alignment horizontal="left" vertical="top" wrapText="1"/>
    </xf>
    <xf numFmtId="49" fontId="20" fillId="0" borderId="0" xfId="92" applyNumberFormat="1" applyFont="1" applyAlignment="1">
      <alignment horizontal="left" vertical="top"/>
    </xf>
    <xf numFmtId="49" fontId="33" fillId="0" borderId="0" xfId="92" applyNumberFormat="1" applyFont="1" applyBorder="1" applyAlignment="1">
      <alignment horizontal="left" vertical="center" wrapText="1"/>
    </xf>
    <xf numFmtId="49" fontId="36" fillId="0" borderId="0" xfId="92" applyNumberFormat="1" applyFont="1" applyBorder="1" applyAlignment="1">
      <alignment horizontal="left" wrapText="1"/>
    </xf>
    <xf numFmtId="49" fontId="33" fillId="0" borderId="27" xfId="92" applyNumberFormat="1" applyFont="1" applyBorder="1" applyAlignment="1">
      <alignment horizontal="left" vertical="center" wrapText="1"/>
    </xf>
    <xf numFmtId="49" fontId="33" fillId="0" borderId="0" xfId="92" applyNumberFormat="1" applyFont="1" applyBorder="1" applyAlignment="1">
      <alignment horizontal="left" vertical="center"/>
    </xf>
    <xf numFmtId="49" fontId="61" fillId="0" borderId="22" xfId="92" applyNumberFormat="1" applyFont="1" applyBorder="1" applyAlignment="1">
      <alignment horizontal="left"/>
    </xf>
    <xf numFmtId="49" fontId="60" fillId="0" borderId="22" xfId="92" applyNumberFormat="1" applyFont="1" applyBorder="1" applyAlignment="1">
      <alignment horizontal="left"/>
    </xf>
    <xf numFmtId="200" fontId="18" fillId="0" borderId="0" xfId="92" applyNumberFormat="1" applyFont="1" applyAlignment="1">
      <alignment horizontal="center" wrapText="1"/>
    </xf>
    <xf numFmtId="49" fontId="62" fillId="0" borderId="0" xfId="92" applyNumberFormat="1" applyFont="1" applyAlignment="1">
      <alignment horizontal="center" vertical="center"/>
    </xf>
    <xf numFmtId="49" fontId="36" fillId="0" borderId="0" xfId="92" applyNumberFormat="1" applyFont="1" applyBorder="1" applyAlignment="1">
      <alignment horizontal="left" vertical="center"/>
    </xf>
    <xf numFmtId="49" fontId="33" fillId="0" borderId="27" xfId="92" applyNumberFormat="1" applyFont="1" applyBorder="1" applyAlignment="1">
      <alignment horizontal="left" vertical="center"/>
    </xf>
    <xf numFmtId="49" fontId="53" fillId="0" borderId="0" xfId="92" applyNumberFormat="1" applyFont="1" applyAlignment="1">
      <alignment horizontal="left" vertical="center" wrapText="1"/>
    </xf>
    <xf numFmtId="49" fontId="72" fillId="0" borderId="0" xfId="92" applyNumberFormat="1" applyFont="1" applyAlignment="1">
      <alignment horizontal="center" vertical="center"/>
    </xf>
    <xf numFmtId="0" fontId="78" fillId="0" borderId="0" xfId="1921" applyNumberFormat="1" applyFont="1" applyFill="1" applyBorder="1" applyAlignment="1">
      <alignment horizontal="center" vertical="center" wrapText="1"/>
    </xf>
    <xf numFmtId="0" fontId="79" fillId="0" borderId="0" xfId="1921" applyFont="1">
      <alignment vertical="center"/>
    </xf>
    <xf numFmtId="0" fontId="80" fillId="0" borderId="0" xfId="1921">
      <alignment vertical="center"/>
    </xf>
    <xf numFmtId="0" fontId="78" fillId="0" borderId="10" xfId="1921" applyNumberFormat="1" applyFont="1" applyFill="1" applyBorder="1" applyAlignment="1">
      <alignment horizontal="center" vertical="center" wrapText="1"/>
    </xf>
    <xf numFmtId="183" fontId="78" fillId="0" borderId="10" xfId="1921" applyNumberFormat="1" applyFont="1" applyFill="1" applyBorder="1" applyAlignment="1">
      <alignment horizontal="center" vertical="center" wrapText="1"/>
    </xf>
    <xf numFmtId="0" fontId="78" fillId="6" borderId="10" xfId="1921" applyFont="1" applyFill="1" applyBorder="1" applyAlignment="1">
      <alignment horizontal="center" vertical="center" wrapText="1"/>
    </xf>
    <xf numFmtId="0" fontId="78" fillId="6" borderId="10" xfId="1921" applyNumberFormat="1" applyFont="1" applyFill="1" applyBorder="1" applyAlignment="1">
      <alignment horizontal="center" vertical="center" wrapText="1"/>
    </xf>
    <xf numFmtId="183" fontId="78" fillId="6" borderId="10" xfId="1921" applyNumberFormat="1" applyFont="1" applyFill="1" applyBorder="1" applyAlignment="1">
      <alignment horizontal="center" vertical="center" wrapText="1"/>
    </xf>
    <xf numFmtId="0" fontId="78" fillId="0" borderId="10" xfId="1921" applyFont="1" applyBorder="1" applyAlignment="1">
      <alignment horizontal="center" vertical="center" wrapText="1"/>
    </xf>
    <xf numFmtId="0" fontId="82" fillId="0" borderId="10" xfId="1921" applyFont="1" applyBorder="1" applyAlignment="1">
      <alignment horizontal="center" vertical="center" wrapText="1"/>
    </xf>
    <xf numFmtId="0" fontId="78" fillId="0" borderId="1" xfId="1921" applyNumberFormat="1" applyFont="1" applyFill="1" applyBorder="1" applyAlignment="1">
      <alignment horizontal="center" vertical="center" wrapText="1"/>
    </xf>
    <xf numFmtId="0" fontId="83" fillId="6" borderId="10" xfId="1921" applyFont="1" applyFill="1" applyBorder="1" applyAlignment="1">
      <alignment horizontal="center" vertical="center"/>
    </xf>
    <xf numFmtId="0" fontId="78" fillId="6" borderId="10" xfId="1921" applyFont="1" applyFill="1" applyBorder="1" applyAlignment="1">
      <alignment horizontal="center" vertical="center"/>
    </xf>
    <xf numFmtId="0" fontId="80" fillId="0" borderId="0" xfId="1921" applyAlignment="1">
      <alignment vertical="center" wrapText="1"/>
    </xf>
    <xf numFmtId="49" fontId="20" fillId="0" borderId="10" xfId="92" applyNumberFormat="1" applyFont="1" applyBorder="1" applyAlignment="1">
      <alignment horizontal="center" vertical="center" wrapText="1"/>
    </xf>
    <xf numFmtId="0" fontId="32" fillId="2" borderId="10" xfId="92" applyNumberFormat="1" applyFont="1" applyFill="1" applyBorder="1" applyAlignment="1">
      <alignment horizontal="center" vertical="center" wrapText="1"/>
    </xf>
    <xf numFmtId="183" fontId="33" fillId="0" borderId="2" xfId="92" applyNumberFormat="1" applyFont="1" applyFill="1" applyBorder="1" applyAlignment="1">
      <alignment horizontal="center" vertical="center" wrapText="1"/>
    </xf>
    <xf numFmtId="49" fontId="22" fillId="0" borderId="10" xfId="92" applyNumberFormat="1" applyFont="1" applyBorder="1" applyAlignment="1">
      <alignment horizontal="center" vertical="center" wrapText="1"/>
    </xf>
    <xf numFmtId="49" fontId="33" fillId="0" borderId="10" xfId="92" applyNumberFormat="1" applyFont="1" applyBorder="1" applyAlignment="1">
      <alignment horizontal="center" vertical="center" wrapText="1"/>
    </xf>
    <xf numFmtId="49" fontId="18" fillId="0" borderId="12" xfId="92" applyNumberFormat="1" applyFont="1" applyBorder="1" applyAlignment="1">
      <alignment vertical="center" wrapText="1"/>
    </xf>
    <xf numFmtId="49" fontId="33" fillId="0" borderId="10" xfId="92" applyNumberFormat="1" applyFont="1" applyBorder="1" applyAlignment="1">
      <alignment horizontal="center" vertical="center" wrapText="1"/>
    </xf>
    <xf numFmtId="49" fontId="33" fillId="0" borderId="13" xfId="92" applyNumberFormat="1" applyFont="1" applyBorder="1" applyAlignment="1">
      <alignment horizontal="center" vertical="center" wrapText="1"/>
    </xf>
    <xf numFmtId="183" fontId="18" fillId="0" borderId="10" xfId="0" applyNumberFormat="1" applyFont="1" applyBorder="1" applyAlignment="1">
      <alignment horizontal="center" vertical="center"/>
    </xf>
    <xf numFmtId="200" fontId="18" fillId="0" borderId="10" xfId="2091" applyNumberFormat="1" applyFont="1" applyFill="1" applyBorder="1" applyAlignment="1">
      <alignment horizontal="center" vertical="center"/>
    </xf>
    <xf numFmtId="183" fontId="18" fillId="0" borderId="10" xfId="92" applyNumberFormat="1" applyFont="1" applyFill="1" applyBorder="1" applyAlignment="1">
      <alignment horizontal="center" vertical="center" wrapText="1"/>
    </xf>
    <xf numFmtId="183" fontId="18" fillId="0" borderId="10" xfId="92" applyNumberFormat="1" applyFont="1" applyBorder="1" applyAlignment="1">
      <alignment horizontal="center" vertical="center" wrapText="1"/>
    </xf>
    <xf numFmtId="183" fontId="18" fillId="0" borderId="44" xfId="0" applyNumberFormat="1" applyFont="1" applyBorder="1" applyAlignment="1">
      <alignment horizontal="center" vertical="center"/>
    </xf>
    <xf numFmtId="183" fontId="18" fillId="3" borderId="2" xfId="92" applyNumberFormat="1" applyFont="1" applyFill="1" applyBorder="1" applyAlignment="1">
      <alignment horizontal="center" vertical="center" wrapText="1"/>
    </xf>
    <xf numFmtId="183" fontId="18" fillId="3" borderId="10" xfId="92" applyNumberFormat="1" applyFont="1" applyFill="1" applyBorder="1" applyAlignment="1">
      <alignment horizontal="center" vertical="center" wrapText="1"/>
    </xf>
    <xf numFmtId="49" fontId="18" fillId="0" borderId="10" xfId="92" applyNumberFormat="1" applyFont="1" applyFill="1" applyBorder="1" applyAlignment="1">
      <alignment horizontal="center" vertical="center" wrapText="1"/>
    </xf>
    <xf numFmtId="183" fontId="42" fillId="0" borderId="0" xfId="26" applyNumberFormat="1" applyFont="1" applyBorder="1" applyAlignment="1">
      <alignment horizontal="left"/>
    </xf>
    <xf numFmtId="183" fontId="18" fillId="3" borderId="10" xfId="0" applyNumberFormat="1" applyFont="1" applyFill="1" applyBorder="1" applyAlignment="1">
      <alignment horizontal="center" vertical="center"/>
    </xf>
    <xf numFmtId="183" fontId="18" fillId="3" borderId="44" xfId="92" applyNumberFormat="1" applyFont="1" applyFill="1" applyBorder="1" applyAlignment="1">
      <alignment horizontal="center" vertical="center" wrapText="1"/>
    </xf>
    <xf numFmtId="200" fontId="18" fillId="0" borderId="12" xfId="0" applyNumberFormat="1" applyFont="1" applyFill="1" applyBorder="1" applyAlignment="1">
      <alignment horizontal="left" vertical="center"/>
    </xf>
    <xf numFmtId="49" fontId="46" fillId="3" borderId="13" xfId="92" applyNumberFormat="1" applyFont="1" applyFill="1" applyBorder="1" applyAlignment="1">
      <alignment horizontal="center" vertical="center" wrapText="1"/>
    </xf>
    <xf numFmtId="49" fontId="36" fillId="3" borderId="13" xfId="92" applyNumberFormat="1" applyFont="1" applyFill="1" applyBorder="1" applyAlignment="1">
      <alignment horizontal="center" vertical="center" wrapText="1"/>
    </xf>
    <xf numFmtId="49" fontId="66" fillId="3" borderId="10" xfId="92" applyNumberFormat="1" applyFont="1" applyFill="1" applyBorder="1" applyAlignment="1">
      <alignment horizontal="center" vertical="center"/>
    </xf>
    <xf numFmtId="200" fontId="33" fillId="0" borderId="0" xfId="92" applyNumberFormat="1" applyFont="1" applyFill="1" applyBorder="1" applyAlignment="1">
      <alignment horizontal="left" vertical="center"/>
    </xf>
    <xf numFmtId="49" fontId="20" fillId="0" borderId="10" xfId="92" applyNumberFormat="1" applyFont="1" applyBorder="1" applyAlignment="1">
      <alignment horizontal="center" vertical="center" wrapText="1"/>
    </xf>
    <xf numFmtId="183" fontId="18" fillId="0" borderId="2" xfId="92" applyNumberFormat="1" applyFont="1" applyBorder="1" applyAlignment="1">
      <alignment horizontal="center" vertical="center" wrapText="1"/>
    </xf>
    <xf numFmtId="200" fontId="18" fillId="0" borderId="45" xfId="2091" applyNumberFormat="1" applyFont="1" applyFill="1" applyBorder="1" applyAlignment="1">
      <alignment horizontal="center" vertical="center"/>
    </xf>
    <xf numFmtId="200" fontId="35" fillId="8" borderId="11" xfId="92" applyNumberFormat="1" applyFont="1" applyFill="1" applyBorder="1" applyAlignment="1">
      <alignment horizontal="left" vertical="center"/>
    </xf>
    <xf numFmtId="49" fontId="18" fillId="3" borderId="10" xfId="92" applyNumberFormat="1" applyFont="1" applyFill="1" applyBorder="1" applyAlignment="1">
      <alignment horizontal="center" vertical="center" wrapText="1"/>
    </xf>
    <xf numFmtId="183" fontId="18" fillId="0" borderId="2" xfId="92" applyNumberFormat="1" applyFont="1" applyBorder="1" applyAlignment="1">
      <alignment horizontal="center" vertical="center"/>
    </xf>
    <xf numFmtId="49" fontId="18" fillId="0" borderId="10" xfId="92" applyNumberFormat="1" applyFont="1" applyBorder="1" applyAlignment="1">
      <alignment horizontal="center" vertical="center" wrapText="1"/>
    </xf>
    <xf numFmtId="200" fontId="35" fillId="8" borderId="0" xfId="92" applyNumberFormat="1" applyFont="1" applyFill="1" applyBorder="1" applyAlignment="1">
      <alignment horizontal="left" vertical="center"/>
    </xf>
    <xf numFmtId="0" fontId="41" fillId="0" borderId="0" xfId="350" applyNumberFormat="1" applyFont="1" applyBorder="1" applyAlignment="1" applyProtection="1">
      <alignment horizontal="left" vertical="center" shrinkToFit="1"/>
      <protection hidden="1"/>
    </xf>
    <xf numFmtId="200" fontId="55" fillId="0" borderId="0" xfId="92" applyNumberFormat="1" applyFont="1" applyBorder="1" applyAlignment="1">
      <alignment horizontal="left" vertical="center"/>
    </xf>
    <xf numFmtId="0" fontId="55" fillId="0" borderId="0" xfId="350" applyNumberFormat="1" applyFont="1" applyBorder="1" applyAlignment="1" applyProtection="1">
      <alignment horizontal="left" vertical="center" shrinkToFit="1"/>
      <protection hidden="1"/>
    </xf>
    <xf numFmtId="200" fontId="35" fillId="3" borderId="0" xfId="92" applyNumberFormat="1" applyFont="1" applyFill="1" applyBorder="1" applyAlignment="1">
      <alignment horizontal="left" vertical="center"/>
    </xf>
    <xf numFmtId="200" fontId="34" fillId="0" borderId="0" xfId="92" applyNumberFormat="1" applyFont="1" applyBorder="1"/>
    <xf numFmtId="183" fontId="18" fillId="0" borderId="0" xfId="92" applyNumberFormat="1" applyFont="1" applyBorder="1" applyAlignment="1">
      <alignment vertical="center" wrapText="1"/>
    </xf>
    <xf numFmtId="183" fontId="18" fillId="0" borderId="0" xfId="92" applyNumberFormat="1" applyFont="1" applyBorder="1" applyAlignment="1">
      <alignment wrapText="1"/>
    </xf>
    <xf numFmtId="49" fontId="18" fillId="0" borderId="0" xfId="92" applyNumberFormat="1" applyFont="1" applyBorder="1" applyAlignment="1">
      <alignment horizontal="center" wrapText="1"/>
    </xf>
    <xf numFmtId="49" fontId="18" fillId="0" borderId="10" xfId="92" applyNumberFormat="1" applyFont="1" applyBorder="1" applyAlignment="1">
      <alignment horizontal="center" vertical="center" wrapText="1"/>
    </xf>
    <xf numFmtId="0" fontId="32" fillId="2" borderId="10" xfId="92" applyNumberFormat="1" applyFont="1" applyFill="1" applyBorder="1" applyAlignment="1">
      <alignment horizontal="center" vertical="center" wrapText="1"/>
    </xf>
    <xf numFmtId="200" fontId="18" fillId="0" borderId="0" xfId="92" applyNumberFormat="1" applyFont="1" applyBorder="1" applyAlignment="1">
      <alignment horizontal="left" vertical="center"/>
    </xf>
    <xf numFmtId="49" fontId="18" fillId="0" borderId="13" xfId="92" applyNumberFormat="1" applyFont="1" applyBorder="1" applyAlignment="1">
      <alignment horizontal="center" vertical="center" wrapText="1"/>
    </xf>
    <xf numFmtId="49" fontId="20" fillId="0" borderId="13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183" fontId="18" fillId="0" borderId="2" xfId="92" applyNumberFormat="1" applyFont="1" applyFill="1" applyBorder="1" applyAlignment="1">
      <alignment horizontal="center" vertical="center" wrapText="1"/>
    </xf>
    <xf numFmtId="49" fontId="69" fillId="0" borderId="10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23" fillId="0" borderId="10" xfId="92" applyNumberFormat="1" applyFont="1" applyBorder="1" applyAlignment="1">
      <alignment horizontal="center" vertical="center" wrapText="1"/>
    </xf>
    <xf numFmtId="49" fontId="24" fillId="0" borderId="10" xfId="92" applyNumberFormat="1" applyFont="1" applyBorder="1" applyAlignment="1">
      <alignment horizontal="center" vertical="center" wrapText="1"/>
    </xf>
    <xf numFmtId="49" fontId="33" fillId="0" borderId="10" xfId="92" applyNumberFormat="1" applyFont="1" applyBorder="1" applyAlignment="1">
      <alignment horizontal="center" vertical="center" wrapText="1"/>
    </xf>
    <xf numFmtId="49" fontId="33" fillId="0" borderId="10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20" fillId="0" borderId="10" xfId="92" applyNumberFormat="1" applyFont="1" applyBorder="1" applyAlignment="1">
      <alignment horizontal="center" vertical="center" wrapText="1"/>
    </xf>
    <xf numFmtId="0" fontId="35" fillId="8" borderId="10" xfId="92" applyNumberFormat="1" applyFont="1" applyFill="1" applyBorder="1" applyAlignment="1">
      <alignment horizontal="center" vertical="center" wrapText="1"/>
    </xf>
    <xf numFmtId="49" fontId="145" fillId="3" borderId="10" xfId="92" applyNumberFormat="1" applyFont="1" applyFill="1" applyBorder="1" applyAlignment="1">
      <alignment horizontal="center" vertical="center"/>
    </xf>
    <xf numFmtId="183" fontId="18" fillId="8" borderId="11" xfId="92" applyNumberFormat="1" applyFont="1" applyFill="1" applyBorder="1" applyAlignment="1">
      <alignment horizontal="left" vertical="center"/>
    </xf>
    <xf numFmtId="49" fontId="18" fillId="0" borderId="10" xfId="92" applyNumberFormat="1" applyFont="1" applyBorder="1" applyAlignment="1">
      <alignment horizontal="center" vertical="center" wrapText="1"/>
    </xf>
    <xf numFmtId="0" fontId="32" fillId="2" borderId="10" xfId="92" applyNumberFormat="1" applyFont="1" applyFill="1" applyBorder="1" applyAlignment="1">
      <alignment horizontal="center" vertical="center" wrapText="1"/>
    </xf>
    <xf numFmtId="49" fontId="20" fillId="0" borderId="10" xfId="92" applyNumberFormat="1" applyFont="1" applyBorder="1" applyAlignment="1">
      <alignment horizontal="center" vertical="center" wrapText="1"/>
    </xf>
    <xf numFmtId="49" fontId="33" fillId="3" borderId="10" xfId="92" applyNumberFormat="1" applyFont="1" applyFill="1" applyBorder="1" applyAlignment="1">
      <alignment horizontal="center" vertical="center" wrapText="1"/>
    </xf>
    <xf numFmtId="49" fontId="24" fillId="0" borderId="15" xfId="92" applyNumberFormat="1" applyFont="1" applyBorder="1" applyAlignment="1">
      <alignment horizontal="center" vertical="center" wrapText="1"/>
    </xf>
    <xf numFmtId="200" fontId="18" fillId="0" borderId="44" xfId="92" applyNumberFormat="1" applyFont="1" applyBorder="1" applyAlignment="1">
      <alignment horizontal="center" vertical="center" wrapText="1"/>
    </xf>
    <xf numFmtId="4" fontId="35" fillId="3" borderId="0" xfId="92" applyNumberFormat="1" applyFont="1" applyFill="1" applyBorder="1" applyAlignment="1">
      <alignment horizontal="center" vertical="center" wrapText="1"/>
    </xf>
    <xf numFmtId="183" fontId="18" fillId="3" borderId="0" xfId="0" applyNumberFormat="1" applyFont="1" applyFill="1" applyBorder="1" applyAlignment="1">
      <alignment horizontal="center" vertical="center"/>
    </xf>
    <xf numFmtId="183" fontId="18" fillId="3" borderId="0" xfId="92" applyNumberFormat="1" applyFont="1" applyFill="1" applyBorder="1" applyAlignment="1">
      <alignment horizontal="center" vertical="center" wrapText="1"/>
    </xf>
    <xf numFmtId="183" fontId="18" fillId="3" borderId="44" xfId="0" applyNumberFormat="1" applyFont="1" applyFill="1" applyBorder="1" applyAlignment="1">
      <alignment horizontal="center" vertical="center"/>
    </xf>
    <xf numFmtId="183" fontId="33" fillId="0" borderId="44" xfId="92" applyNumberFormat="1" applyFont="1" applyBorder="1" applyAlignment="1">
      <alignment horizontal="center" vertical="center" wrapText="1"/>
    </xf>
    <xf numFmtId="4" fontId="35" fillId="8" borderId="44" xfId="92" applyNumberFormat="1" applyFont="1" applyFill="1" applyBorder="1" applyAlignment="1">
      <alignment horizontal="center" vertical="center" wrapText="1"/>
    </xf>
    <xf numFmtId="183" fontId="18" fillId="3" borderId="0" xfId="92" applyNumberFormat="1" applyFont="1" applyFill="1" applyBorder="1" applyAlignment="1">
      <alignment horizontal="center" vertical="center"/>
    </xf>
    <xf numFmtId="183" fontId="18" fillId="3" borderId="0" xfId="517" applyNumberFormat="1" applyFont="1" applyFill="1" applyBorder="1" applyAlignment="1">
      <alignment horizontal="center" vertical="center"/>
    </xf>
    <xf numFmtId="200" fontId="18" fillId="3" borderId="0" xfId="92" applyNumberFormat="1" applyFont="1" applyFill="1" applyBorder="1" applyAlignment="1">
      <alignment horizontal="center" vertical="center" wrapText="1"/>
    </xf>
    <xf numFmtId="200" fontId="58" fillId="3" borderId="0" xfId="92" applyNumberFormat="1" applyFont="1" applyFill="1" applyBorder="1" applyAlignment="1">
      <alignment horizontal="center" vertical="center" wrapText="1"/>
    </xf>
    <xf numFmtId="49" fontId="46" fillId="3" borderId="0" xfId="92" applyNumberFormat="1" applyFont="1" applyFill="1" applyBorder="1" applyAlignment="1">
      <alignment horizontal="center" vertical="center" wrapText="1"/>
    </xf>
    <xf numFmtId="49" fontId="24" fillId="3" borderId="0" xfId="92" applyNumberFormat="1" applyFont="1" applyFill="1" applyBorder="1" applyAlignment="1">
      <alignment horizontal="center" vertical="center" wrapText="1"/>
    </xf>
    <xf numFmtId="49" fontId="42" fillId="3" borderId="0" xfId="92" applyNumberFormat="1" applyFont="1" applyFill="1" applyBorder="1" applyAlignment="1">
      <alignment horizontal="center" vertical="center" wrapText="1"/>
    </xf>
    <xf numFmtId="49" fontId="20" fillId="0" borderId="44" xfId="92" applyNumberFormat="1" applyFont="1" applyBorder="1" applyAlignment="1">
      <alignment horizontal="center" vertical="center" wrapText="1"/>
    </xf>
    <xf numFmtId="200" fontId="51" fillId="0" borderId="44" xfId="92" applyNumberFormat="1" applyFont="1" applyBorder="1" applyAlignment="1">
      <alignment horizontal="center" vertical="center" wrapText="1"/>
    </xf>
    <xf numFmtId="200" fontId="33" fillId="0" borderId="44" xfId="92" applyNumberFormat="1" applyFont="1" applyBorder="1" applyAlignment="1">
      <alignment horizontal="center" vertical="center" wrapText="1"/>
    </xf>
    <xf numFmtId="49" fontId="46" fillId="3" borderId="44" xfId="92" applyNumberFormat="1" applyFont="1" applyFill="1" applyBorder="1" applyAlignment="1">
      <alignment horizontal="center" vertical="center" wrapText="1"/>
    </xf>
    <xf numFmtId="49" fontId="42" fillId="0" borderId="44" xfId="92" applyNumberFormat="1" applyFont="1" applyBorder="1" applyAlignment="1">
      <alignment horizontal="center" vertical="center" wrapText="1"/>
    </xf>
    <xf numFmtId="49" fontId="69" fillId="0" borderId="11" xfId="92" applyNumberFormat="1" applyFont="1" applyBorder="1" applyAlignment="1">
      <alignment vertical="center" wrapText="1"/>
    </xf>
    <xf numFmtId="49" fontId="23" fillId="0" borderId="11" xfId="92" applyNumberFormat="1" applyFont="1" applyBorder="1" applyAlignment="1">
      <alignment vertical="center" wrapText="1"/>
    </xf>
    <xf numFmtId="49" fontId="20" fillId="0" borderId="11" xfId="92" applyNumberFormat="1" applyFont="1" applyBorder="1" applyAlignment="1">
      <alignment vertical="center" wrapText="1"/>
    </xf>
    <xf numFmtId="0" fontId="69" fillId="0" borderId="11" xfId="0" applyFont="1" applyBorder="1" applyAlignment="1">
      <alignment vertical="center"/>
    </xf>
    <xf numFmtId="49" fontId="24" fillId="0" borderId="11" xfId="92" applyNumberFormat="1" applyFont="1" applyBorder="1" applyAlignment="1">
      <alignment vertical="center" wrapText="1"/>
    </xf>
    <xf numFmtId="49" fontId="23" fillId="0" borderId="12" xfId="92" applyNumberFormat="1" applyFont="1" applyBorder="1" applyAlignment="1">
      <alignment vertical="center" wrapText="1"/>
    </xf>
    <xf numFmtId="49" fontId="20" fillId="0" borderId="12" xfId="92" applyNumberFormat="1" applyFont="1" applyBorder="1" applyAlignment="1">
      <alignment vertical="center" wrapText="1"/>
    </xf>
    <xf numFmtId="0" fontId="69" fillId="0" borderId="12" xfId="0" applyFont="1" applyBorder="1" applyAlignment="1">
      <alignment vertical="center"/>
    </xf>
    <xf numFmtId="49" fontId="24" fillId="0" borderId="12" xfId="92" applyNumberFormat="1" applyFont="1" applyBorder="1" applyAlignment="1">
      <alignment vertical="center" wrapText="1"/>
    </xf>
    <xf numFmtId="49" fontId="18" fillId="3" borderId="13" xfId="92" applyNumberFormat="1" applyFont="1" applyFill="1" applyBorder="1" applyAlignment="1">
      <alignment horizontal="center" vertical="center" wrapText="1"/>
    </xf>
    <xf numFmtId="183" fontId="18" fillId="0" borderId="0" xfId="0" applyNumberFormat="1" applyFont="1" applyBorder="1" applyAlignment="1">
      <alignment horizontal="left" vertical="center"/>
    </xf>
    <xf numFmtId="183" fontId="35" fillId="8" borderId="10" xfId="92" applyNumberFormat="1" applyFont="1" applyFill="1" applyBorder="1" applyAlignment="1">
      <alignment horizontal="center" vertical="center" wrapText="1"/>
    </xf>
    <xf numFmtId="49" fontId="74" fillId="2" borderId="3" xfId="92" applyNumberFormat="1" applyFont="1" applyFill="1" applyBorder="1" applyAlignment="1">
      <alignment horizontal="center" vertical="center" wrapText="1"/>
    </xf>
    <xf numFmtId="183" fontId="12" fillId="0" borderId="0" xfId="26" applyNumberFormat="1" applyFont="1" applyBorder="1" applyAlignment="1"/>
    <xf numFmtId="200" fontId="18" fillId="0" borderId="0" xfId="92" applyNumberFormat="1" applyFont="1" applyBorder="1" applyAlignment="1">
      <alignment vertical="center"/>
    </xf>
    <xf numFmtId="200" fontId="18" fillId="0" borderId="0" xfId="92" applyNumberFormat="1" applyFont="1" applyBorder="1"/>
    <xf numFmtId="200" fontId="48" fillId="0" borderId="0" xfId="36" applyNumberFormat="1" applyFont="1" applyBorder="1" applyAlignment="1" applyProtection="1">
      <alignment vertical="center"/>
    </xf>
    <xf numFmtId="200" fontId="18" fillId="0" borderId="0" xfId="92" applyNumberFormat="1" applyFont="1" applyBorder="1" applyAlignment="1">
      <alignment horizontal="center"/>
    </xf>
    <xf numFmtId="200" fontId="12" fillId="0" borderId="0" xfId="92" applyNumberFormat="1" applyFont="1" applyBorder="1" applyAlignment="1">
      <alignment horizontal="left"/>
    </xf>
    <xf numFmtId="200" fontId="20" fillId="0" borderId="0" xfId="92" applyNumberFormat="1" applyFont="1" applyBorder="1"/>
    <xf numFmtId="183" fontId="18" fillId="0" borderId="0" xfId="26" applyNumberFormat="1" applyFont="1" applyBorder="1" applyAlignment="1"/>
    <xf numFmtId="200" fontId="20" fillId="0" borderId="0" xfId="92" applyNumberFormat="1" applyFont="1" applyFill="1" applyBorder="1"/>
    <xf numFmtId="200" fontId="32" fillId="2" borderId="48" xfId="92" applyNumberFormat="1" applyFont="1" applyFill="1" applyBorder="1" applyAlignment="1">
      <alignment horizontal="left" vertical="center"/>
    </xf>
    <xf numFmtId="183" fontId="33" fillId="0" borderId="44" xfId="92" applyNumberFormat="1" applyFont="1" applyFill="1" applyBorder="1" applyAlignment="1">
      <alignment horizontal="left" vertical="center"/>
    </xf>
    <xf numFmtId="183" fontId="33" fillId="0" borderId="46" xfId="92" applyNumberFormat="1" applyFont="1" applyFill="1" applyBorder="1" applyAlignment="1">
      <alignment horizontal="left" vertical="center"/>
    </xf>
    <xf numFmtId="183" fontId="18" fillId="31" borderId="48" xfId="92" applyNumberFormat="1" applyFont="1" applyFill="1" applyBorder="1" applyAlignment="1">
      <alignment horizontal="left" vertical="center"/>
    </xf>
    <xf numFmtId="200" fontId="33" fillId="31" borderId="48" xfId="92" applyNumberFormat="1" applyFont="1" applyFill="1" applyBorder="1" applyAlignment="1">
      <alignment vertical="center"/>
    </xf>
    <xf numFmtId="200" fontId="18" fillId="0" borderId="48" xfId="92" applyNumberFormat="1" applyFont="1" applyBorder="1" applyAlignment="1">
      <alignment horizontal="left" vertical="center"/>
    </xf>
    <xf numFmtId="183" fontId="18" fillId="0" borderId="44" xfId="92" applyNumberFormat="1" applyFont="1" applyFill="1" applyBorder="1" applyAlignment="1">
      <alignment horizontal="left" vertical="center"/>
    </xf>
    <xf numFmtId="183" fontId="18" fillId="0" borderId="47" xfId="92" applyNumberFormat="1" applyFont="1" applyFill="1" applyBorder="1" applyAlignment="1">
      <alignment horizontal="left" vertical="center"/>
    </xf>
    <xf numFmtId="183" fontId="18" fillId="0" borderId="44" xfId="0" applyNumberFormat="1" applyFont="1" applyBorder="1" applyAlignment="1">
      <alignment horizontal="left" vertical="center"/>
    </xf>
    <xf numFmtId="183" fontId="18" fillId="0" borderId="44" xfId="0" applyNumberFormat="1" applyFont="1" applyFill="1" applyBorder="1" applyAlignment="1">
      <alignment horizontal="left" vertical="center"/>
    </xf>
    <xf numFmtId="200" fontId="33" fillId="31" borderId="48" xfId="92" applyNumberFormat="1" applyFont="1" applyFill="1" applyBorder="1" applyAlignment="1">
      <alignment horizontal="left" vertical="center"/>
    </xf>
    <xf numFmtId="183" fontId="12" fillId="0" borderId="44" xfId="0" applyNumberFormat="1" applyFont="1" applyFill="1" applyBorder="1" applyAlignment="1">
      <alignment horizontal="center" vertical="center" wrapText="1"/>
    </xf>
    <xf numFmtId="0" fontId="12" fillId="0" borderId="44" xfId="0" applyNumberFormat="1" applyFont="1" applyFill="1" applyBorder="1" applyAlignment="1">
      <alignment horizontal="center" vertical="center" wrapText="1"/>
    </xf>
    <xf numFmtId="201" fontId="12" fillId="0" borderId="44" xfId="0" applyNumberFormat="1" applyFont="1" applyFill="1" applyBorder="1" applyAlignment="1">
      <alignment horizontal="center" vertical="center" wrapText="1"/>
    </xf>
    <xf numFmtId="200" fontId="54" fillId="0" borderId="48" xfId="0" applyNumberFormat="1" applyFont="1" applyFill="1" applyBorder="1" applyAlignment="1">
      <alignment horizontal="center" vertical="center"/>
    </xf>
    <xf numFmtId="200" fontId="54" fillId="0" borderId="45" xfId="0" applyNumberFormat="1" applyFont="1" applyFill="1" applyBorder="1" applyAlignment="1">
      <alignment horizontal="center" vertical="center"/>
    </xf>
    <xf numFmtId="0" fontId="12" fillId="0" borderId="44" xfId="0" applyNumberFormat="1" applyFont="1" applyFill="1" applyBorder="1" applyAlignment="1">
      <alignment horizontal="center"/>
    </xf>
    <xf numFmtId="183" fontId="12" fillId="0" borderId="44" xfId="1846" applyNumberFormat="1" applyFont="1" applyFill="1" applyBorder="1" applyAlignment="1">
      <alignment horizontal="center" vertical="center" wrapText="1"/>
    </xf>
    <xf numFmtId="201" fontId="12" fillId="0" borderId="44" xfId="2048" applyNumberFormat="1" applyFont="1" applyFill="1" applyBorder="1" applyAlignment="1">
      <alignment horizontal="center" vertical="center" wrapText="1"/>
    </xf>
    <xf numFmtId="0" fontId="12" fillId="0" borderId="44" xfId="1846" applyNumberFormat="1" applyFont="1" applyFill="1" applyBorder="1" applyAlignment="1">
      <alignment horizontal="center" vertical="center" wrapText="1"/>
    </xf>
    <xf numFmtId="194" fontId="12" fillId="0" borderId="44" xfId="0" applyNumberFormat="1" applyFont="1" applyFill="1" applyBorder="1" applyAlignment="1">
      <alignment horizontal="center" vertical="center" wrapText="1"/>
    </xf>
    <xf numFmtId="183" fontId="34" fillId="0" borderId="44" xfId="92" applyNumberFormat="1" applyFont="1" applyFill="1" applyBorder="1" applyAlignment="1">
      <alignment horizontal="left" vertical="center"/>
    </xf>
    <xf numFmtId="183" fontId="34" fillId="0" borderId="44" xfId="832" applyNumberFormat="1" applyFont="1" applyFill="1" applyBorder="1" applyAlignment="1">
      <alignment horizontal="left" vertical="center"/>
    </xf>
    <xf numFmtId="183" fontId="34" fillId="0" borderId="47" xfId="832" applyNumberFormat="1" applyFont="1" applyFill="1" applyBorder="1" applyAlignment="1">
      <alignment horizontal="left" vertical="center"/>
    </xf>
    <xf numFmtId="201" fontId="12" fillId="0" borderId="44" xfId="0" applyNumberFormat="1" applyFont="1" applyFill="1" applyBorder="1" applyAlignment="1">
      <alignment horizontal="center" vertical="center"/>
    </xf>
    <xf numFmtId="0" fontId="12" fillId="0" borderId="44" xfId="0" applyNumberFormat="1" applyFont="1" applyFill="1" applyBorder="1" applyAlignment="1">
      <alignment horizontal="center" vertical="center"/>
    </xf>
    <xf numFmtId="183" fontId="12" fillId="0" borderId="44" xfId="0" applyNumberFormat="1" applyFont="1" applyFill="1" applyBorder="1" applyAlignment="1">
      <alignment horizontal="center" vertical="center"/>
    </xf>
    <xf numFmtId="200" fontId="34" fillId="0" borderId="44" xfId="92" applyNumberFormat="1" applyFont="1" applyFill="1" applyBorder="1" applyAlignment="1">
      <alignment horizontal="left" vertical="center" wrapText="1"/>
    </xf>
    <xf numFmtId="200" fontId="34" fillId="0" borderId="48" xfId="0" applyNumberFormat="1" applyFont="1" applyFill="1" applyBorder="1" applyAlignment="1">
      <alignment horizontal="left" vertical="center"/>
    </xf>
    <xf numFmtId="201" fontId="55" fillId="0" borderId="44" xfId="0" applyNumberFormat="1" applyFont="1" applyFill="1" applyBorder="1" applyAlignment="1">
      <alignment horizontal="center" vertical="center" wrapText="1"/>
    </xf>
    <xf numFmtId="183" fontId="33" fillId="31" borderId="47" xfId="92" applyNumberFormat="1" applyFont="1" applyFill="1" applyBorder="1" applyAlignment="1">
      <alignment vertical="center"/>
    </xf>
    <xf numFmtId="200" fontId="33" fillId="31" borderId="45" xfId="92" applyNumberFormat="1" applyFont="1" applyFill="1" applyBorder="1" applyAlignment="1">
      <alignment vertical="center"/>
    </xf>
    <xf numFmtId="200" fontId="18" fillId="0" borderId="44" xfId="92" applyNumberFormat="1" applyFont="1" applyFill="1" applyBorder="1" applyAlignment="1">
      <alignment horizontal="left" vertical="center"/>
    </xf>
    <xf numFmtId="202" fontId="45" fillId="3" borderId="44" xfId="1767" applyNumberFormat="1" applyFont="1" applyFill="1" applyBorder="1" applyAlignment="1">
      <alignment horizontal="center" vertical="center"/>
    </xf>
    <xf numFmtId="183" fontId="32" fillId="2" borderId="47" xfId="92" applyNumberFormat="1" applyFont="1" applyFill="1" applyBorder="1" applyAlignment="1">
      <alignment horizontal="left" vertical="center"/>
    </xf>
    <xf numFmtId="200" fontId="18" fillId="0" borderId="0" xfId="92" applyNumberFormat="1" applyFont="1" applyBorder="1" applyAlignment="1">
      <alignment horizontal="left" vertical="center"/>
    </xf>
    <xf numFmtId="200" fontId="33" fillId="0" borderId="13" xfId="0" applyNumberFormat="1" applyFont="1" applyFill="1" applyBorder="1" applyAlignment="1">
      <alignment horizontal="center" vertical="center" wrapText="1"/>
    </xf>
    <xf numFmtId="200" fontId="33" fillId="0" borderId="15" xfId="0" applyNumberFormat="1" applyFont="1" applyFill="1" applyBorder="1" applyAlignment="1">
      <alignment horizontal="center" vertical="center" wrapText="1"/>
    </xf>
    <xf numFmtId="183" fontId="33" fillId="0" borderId="44" xfId="0" applyNumberFormat="1" applyFont="1" applyBorder="1" applyAlignment="1">
      <alignment horizontal="left" vertical="center"/>
    </xf>
    <xf numFmtId="183" fontId="18" fillId="0" borderId="44" xfId="1796" applyNumberFormat="1" applyFont="1" applyFill="1" applyBorder="1" applyAlignment="1">
      <alignment horizontal="left" vertical="center"/>
    </xf>
    <xf numFmtId="4" fontId="18" fillId="0" borderId="0" xfId="92" applyNumberFormat="1" applyFont="1" applyAlignment="1">
      <alignment horizontal="left" vertical="center" wrapText="1"/>
    </xf>
    <xf numFmtId="4" fontId="20" fillId="0" borderId="0" xfId="92" applyNumberFormat="1" applyFont="1" applyAlignment="1">
      <alignment horizontal="left" vertical="center" wrapText="1"/>
    </xf>
    <xf numFmtId="183" fontId="18" fillId="0" borderId="0" xfId="92" applyNumberFormat="1" applyFont="1" applyAlignment="1">
      <alignment horizontal="left" vertical="center" wrapText="1"/>
    </xf>
    <xf numFmtId="4" fontId="20" fillId="0" borderId="0" xfId="92" applyNumberFormat="1" applyFont="1" applyAlignment="1">
      <alignment horizontal="left" vertical="center"/>
    </xf>
    <xf numFmtId="4" fontId="20" fillId="0" borderId="0" xfId="92" applyNumberFormat="1" applyFont="1" applyBorder="1" applyAlignment="1">
      <alignment horizontal="left" vertical="center" wrapText="1"/>
    </xf>
    <xf numFmtId="4" fontId="12" fillId="0" borderId="0" xfId="92" applyNumberFormat="1" applyFont="1" applyAlignment="1">
      <alignment horizontal="left" vertical="center" wrapText="1"/>
    </xf>
    <xf numFmtId="4" fontId="18" fillId="0" borderId="0" xfId="92" applyNumberFormat="1" applyFont="1" applyAlignment="1">
      <alignment horizontal="left" vertical="center"/>
    </xf>
    <xf numFmtId="0" fontId="18" fillId="0" borderId="0" xfId="92" applyNumberFormat="1" applyFont="1" applyAlignment="1">
      <alignment horizontal="left" vertical="center" wrapText="1"/>
    </xf>
    <xf numFmtId="4" fontId="18" fillId="0" borderId="0" xfId="92" applyNumberFormat="1" applyFont="1" applyAlignment="1">
      <alignment horizontal="center" vertical="center" wrapText="1"/>
    </xf>
    <xf numFmtId="4" fontId="18" fillId="0" borderId="0" xfId="92" applyNumberFormat="1" applyFont="1" applyAlignment="1">
      <alignment horizontal="center" vertical="center"/>
    </xf>
    <xf numFmtId="4" fontId="161" fillId="0" borderId="0" xfId="36" applyNumberFormat="1" applyFont="1" applyAlignment="1" applyProtection="1">
      <alignment horizontal="left" vertical="center"/>
    </xf>
    <xf numFmtId="4" fontId="33" fillId="0" borderId="0" xfId="92" applyNumberFormat="1" applyFont="1" applyAlignment="1">
      <alignment horizontal="left" vertical="center"/>
    </xf>
    <xf numFmtId="4" fontId="33" fillId="0" borderId="0" xfId="92" applyNumberFormat="1" applyFont="1" applyAlignment="1">
      <alignment vertical="center"/>
    </xf>
    <xf numFmtId="0" fontId="33" fillId="0" borderId="0" xfId="92" applyNumberFormat="1" applyFont="1" applyAlignment="1">
      <alignment horizontal="left" vertical="center"/>
    </xf>
    <xf numFmtId="4" fontId="33" fillId="0" borderId="0" xfId="92" applyNumberFormat="1" applyFont="1" applyAlignment="1">
      <alignment vertical="center" wrapText="1"/>
    </xf>
    <xf numFmtId="4" fontId="162" fillId="0" borderId="0" xfId="36" applyNumberFormat="1" applyFont="1" applyAlignment="1" applyProtection="1">
      <alignment vertical="center"/>
    </xf>
    <xf numFmtId="4" fontId="163" fillId="0" borderId="0" xfId="92" applyNumberFormat="1" applyFont="1" applyAlignment="1">
      <alignment vertical="center"/>
    </xf>
    <xf numFmtId="200" fontId="29" fillId="0" borderId="0" xfId="92" applyNumberFormat="1" applyFont="1"/>
    <xf numFmtId="4" fontId="164" fillId="0" borderId="0" xfId="36" applyNumberFormat="1" applyFont="1" applyAlignment="1" applyProtection="1">
      <alignment horizontal="left" vertical="center" wrapText="1"/>
    </xf>
    <xf numFmtId="4" fontId="166" fillId="0" borderId="0" xfId="92" applyNumberFormat="1" applyFont="1" applyAlignment="1">
      <alignment horizontal="left" vertical="center" wrapText="1"/>
    </xf>
    <xf numFmtId="4" fontId="164" fillId="0" borderId="0" xfId="36" applyNumberFormat="1" applyFont="1" applyAlignment="1" applyProtection="1">
      <alignment horizontal="left" vertical="center"/>
    </xf>
    <xf numFmtId="4" fontId="165" fillId="0" borderId="0" xfId="36" applyNumberFormat="1" applyFont="1" applyAlignment="1" applyProtection="1">
      <alignment horizontal="left" vertical="center" wrapText="1"/>
    </xf>
    <xf numFmtId="183" fontId="29" fillId="0" borderId="44" xfId="92" applyNumberFormat="1" applyFont="1" applyFill="1" applyBorder="1" applyAlignment="1">
      <alignment horizontal="left" vertical="center" wrapText="1"/>
    </xf>
    <xf numFmtId="183" fontId="18" fillId="0" borderId="4" xfId="92" applyNumberFormat="1" applyFont="1" applyFill="1" applyBorder="1" applyAlignment="1">
      <alignment horizontal="left" vertical="center"/>
    </xf>
    <xf numFmtId="183" fontId="18" fillId="0" borderId="0" xfId="92" applyNumberFormat="1" applyFont="1" applyFill="1" applyBorder="1" applyAlignment="1">
      <alignment horizontal="left" vertical="center"/>
    </xf>
    <xf numFmtId="183" fontId="18" fillId="0" borderId="5" xfId="92" applyNumberFormat="1" applyFont="1" applyFill="1" applyBorder="1" applyAlignment="1">
      <alignment horizontal="left" vertical="center"/>
    </xf>
    <xf numFmtId="183" fontId="33" fillId="0" borderId="44" xfId="92" applyNumberFormat="1" applyFont="1" applyFill="1" applyBorder="1" applyAlignment="1">
      <alignment horizontal="left" wrapText="1"/>
    </xf>
    <xf numFmtId="183" fontId="18" fillId="0" borderId="44" xfId="92" applyNumberFormat="1" applyFont="1" applyFill="1" applyBorder="1" applyAlignment="1">
      <alignment horizontal="left" vertical="center" wrapText="1"/>
    </xf>
    <xf numFmtId="183" fontId="20" fillId="0" borderId="44" xfId="92" applyNumberFormat="1" applyFont="1" applyBorder="1" applyAlignment="1">
      <alignment horizontal="left" vertical="center" wrapText="1"/>
    </xf>
    <xf numFmtId="4" fontId="33" fillId="0" borderId="44" xfId="92" applyNumberFormat="1" applyFont="1" applyBorder="1" applyAlignment="1">
      <alignment horizontal="left" vertical="center" wrapText="1"/>
    </xf>
    <xf numFmtId="4" fontId="20" fillId="0" borderId="44" xfId="92" applyNumberFormat="1" applyFont="1" applyBorder="1" applyAlignment="1">
      <alignment horizontal="left" vertical="center" wrapText="1"/>
    </xf>
    <xf numFmtId="183" fontId="33" fillId="0" borderId="44" xfId="92" applyNumberFormat="1" applyFont="1" applyFill="1" applyBorder="1" applyAlignment="1">
      <alignment vertical="center" wrapText="1"/>
    </xf>
    <xf numFmtId="2" fontId="33" fillId="0" borderId="44" xfId="0" applyNumberFormat="1" applyFont="1" applyFill="1" applyBorder="1" applyAlignment="1">
      <alignment vertical="center"/>
    </xf>
    <xf numFmtId="200" fontId="33" fillId="0" borderId="44" xfId="92" applyNumberFormat="1" applyFont="1" applyFill="1" applyBorder="1" applyAlignment="1">
      <alignment vertical="center" wrapText="1"/>
    </xf>
    <xf numFmtId="2" fontId="33" fillId="0" borderId="44" xfId="0" applyNumberFormat="1" applyFont="1" applyFill="1" applyBorder="1" applyAlignment="1">
      <alignment horizontal="left" vertical="center"/>
    </xf>
    <xf numFmtId="183" fontId="33" fillId="0" borderId="44" xfId="517" applyNumberFormat="1" applyFont="1" applyFill="1" applyBorder="1" applyAlignment="1">
      <alignment vertical="center"/>
    </xf>
    <xf numFmtId="183" fontId="33" fillId="0" borderId="44" xfId="517" applyNumberFormat="1" applyFont="1" applyFill="1" applyBorder="1" applyAlignment="1">
      <alignment horizontal="left" vertical="center"/>
    </xf>
    <xf numFmtId="4" fontId="20" fillId="0" borderId="4" xfId="92" applyNumberFormat="1" applyFont="1" applyBorder="1" applyAlignment="1">
      <alignment horizontal="left" vertical="center" wrapText="1"/>
    </xf>
    <xf numFmtId="0" fontId="20" fillId="0" borderId="0" xfId="92" applyNumberFormat="1" applyFont="1" applyBorder="1" applyAlignment="1">
      <alignment horizontal="left" vertical="center" wrapText="1"/>
    </xf>
    <xf numFmtId="183" fontId="20" fillId="0" borderId="5" xfId="92" applyNumberFormat="1" applyFont="1" applyBorder="1" applyAlignment="1">
      <alignment horizontal="left" vertical="center" wrapText="1"/>
    </xf>
    <xf numFmtId="4" fontId="20" fillId="0" borderId="0" xfId="92" applyNumberFormat="1" applyFont="1" applyBorder="1" applyAlignment="1">
      <alignment vertical="center"/>
    </xf>
    <xf numFmtId="4" fontId="20" fillId="0" borderId="0" xfId="92" applyNumberFormat="1" applyFont="1" applyBorder="1" applyAlignment="1">
      <alignment horizontal="left" vertical="top"/>
    </xf>
    <xf numFmtId="4" fontId="20" fillId="0" borderId="5" xfId="92" applyNumberFormat="1" applyFont="1" applyBorder="1" applyAlignment="1">
      <alignment horizontal="left" vertical="top" wrapText="1"/>
    </xf>
    <xf numFmtId="183" fontId="33" fillId="0" borderId="44" xfId="92" applyNumberFormat="1" applyFont="1" applyFill="1" applyBorder="1" applyAlignment="1">
      <alignment horizontal="left" vertical="center" wrapText="1"/>
    </xf>
    <xf numFmtId="4" fontId="33" fillId="0" borderId="4" xfId="92" applyNumberFormat="1" applyFont="1" applyBorder="1" applyAlignment="1">
      <alignment horizontal="left" vertical="center"/>
    </xf>
    <xf numFmtId="4" fontId="35" fillId="0" borderId="44" xfId="92" applyNumberFormat="1" applyFont="1" applyFill="1" applyBorder="1" applyAlignment="1">
      <alignment vertical="center" wrapText="1"/>
    </xf>
    <xf numFmtId="4" fontId="35" fillId="0" borderId="44" xfId="92" applyNumberFormat="1" applyFont="1" applyFill="1" applyBorder="1" applyAlignment="1">
      <alignment horizontal="left" vertical="center" wrapText="1"/>
    </xf>
    <xf numFmtId="183" fontId="33" fillId="0" borderId="6" xfId="92" applyNumberFormat="1" applyFont="1" applyBorder="1" applyAlignment="1">
      <alignment horizontal="left" vertical="center" wrapText="1"/>
    </xf>
    <xf numFmtId="183" fontId="33" fillId="0" borderId="44" xfId="92" applyNumberFormat="1" applyFont="1" applyBorder="1" applyAlignment="1">
      <alignment horizontal="left" vertical="center" wrapText="1"/>
    </xf>
    <xf numFmtId="0" fontId="33" fillId="0" borderId="47" xfId="92" applyNumberFormat="1" applyFont="1" applyBorder="1" applyAlignment="1">
      <alignment horizontal="left" vertical="center" wrapText="1"/>
    </xf>
    <xf numFmtId="4" fontId="33" fillId="0" borderId="48" xfId="92" applyNumberFormat="1" applyFont="1" applyBorder="1" applyAlignment="1">
      <alignment horizontal="left" vertical="center" wrapText="1"/>
    </xf>
    <xf numFmtId="4" fontId="33" fillId="0" borderId="48" xfId="92" applyNumberFormat="1" applyFont="1" applyBorder="1" applyAlignment="1">
      <alignment horizontal="left" vertical="center"/>
    </xf>
    <xf numFmtId="4" fontId="33" fillId="0" borderId="45" xfId="92" applyNumberFormat="1" applyFont="1" applyBorder="1" applyAlignment="1">
      <alignment horizontal="left" vertical="center" wrapText="1"/>
    </xf>
    <xf numFmtId="183" fontId="18" fillId="0" borderId="44" xfId="92" applyNumberFormat="1" applyFont="1" applyFill="1" applyBorder="1" applyAlignment="1">
      <alignment vertical="center" wrapText="1"/>
    </xf>
    <xf numFmtId="183" fontId="18" fillId="3" borderId="44" xfId="0" applyNumberFormat="1" applyFont="1" applyFill="1" applyBorder="1" applyAlignment="1">
      <alignment horizontal="left" vertical="center"/>
    </xf>
    <xf numFmtId="183" fontId="18" fillId="0" borderId="48" xfId="92" applyNumberFormat="1" applyFont="1" applyFill="1" applyBorder="1" applyAlignment="1">
      <alignment horizontal="left" vertical="center"/>
    </xf>
    <xf numFmtId="183" fontId="18" fillId="0" borderId="45" xfId="92" applyNumberFormat="1" applyFont="1" applyFill="1" applyBorder="1" applyAlignment="1">
      <alignment horizontal="left" vertical="center"/>
    </xf>
    <xf numFmtId="183" fontId="18" fillId="0" borderId="44" xfId="92" applyNumberFormat="1" applyFont="1" applyBorder="1" applyAlignment="1">
      <alignment horizontal="left" vertical="center"/>
    </xf>
    <xf numFmtId="4" fontId="33" fillId="0" borderId="0" xfId="92" applyNumberFormat="1" applyFont="1" applyBorder="1" applyAlignment="1">
      <alignment horizontal="left" vertical="center"/>
    </xf>
    <xf numFmtId="0" fontId="20" fillId="0" borderId="0" xfId="92" applyNumberFormat="1" applyFont="1" applyBorder="1" applyAlignment="1">
      <alignment horizontal="left" vertical="center"/>
    </xf>
    <xf numFmtId="183" fontId="33" fillId="0" borderId="44" xfId="92" applyNumberFormat="1" applyFont="1" applyBorder="1" applyAlignment="1">
      <alignment vertical="center" wrapText="1"/>
    </xf>
    <xf numFmtId="0" fontId="33" fillId="0" borderId="11" xfId="92" applyNumberFormat="1" applyFont="1" applyBorder="1" applyAlignment="1">
      <alignment horizontal="left" vertical="center"/>
    </xf>
    <xf numFmtId="0" fontId="39" fillId="0" borderId="11" xfId="92" applyNumberFormat="1" applyFont="1" applyBorder="1" applyAlignment="1">
      <alignment vertical="center" wrapText="1"/>
    </xf>
    <xf numFmtId="0" fontId="33" fillId="0" borderId="11" xfId="92" applyNumberFormat="1" applyFont="1" applyBorder="1" applyAlignment="1">
      <alignment vertical="center"/>
    </xf>
    <xf numFmtId="0" fontId="33" fillId="0" borderId="9" xfId="92" applyNumberFormat="1" applyFont="1" applyBorder="1" applyAlignment="1">
      <alignment vertical="center" wrapText="1"/>
    </xf>
    <xf numFmtId="183" fontId="33" fillId="0" borderId="0" xfId="92" applyNumberFormat="1" applyFont="1" applyBorder="1" applyAlignment="1">
      <alignment vertical="center"/>
    </xf>
    <xf numFmtId="0" fontId="33" fillId="0" borderId="5" xfId="92" applyNumberFormat="1" applyFont="1" applyBorder="1" applyAlignment="1">
      <alignment vertical="center" wrapText="1"/>
    </xf>
    <xf numFmtId="0" fontId="33" fillId="0" borderId="12" xfId="92" applyNumberFormat="1" applyFont="1" applyBorder="1" applyAlignment="1">
      <alignment horizontal="left" vertical="center"/>
    </xf>
    <xf numFmtId="183" fontId="33" fillId="0" borderId="12" xfId="92" applyNumberFormat="1" applyFont="1" applyBorder="1" applyAlignment="1">
      <alignment vertical="center"/>
    </xf>
    <xf numFmtId="0" fontId="33" fillId="0" borderId="7" xfId="92" applyNumberFormat="1" applyFont="1" applyBorder="1" applyAlignment="1">
      <alignment vertical="center" wrapText="1"/>
    </xf>
    <xf numFmtId="4" fontId="43" fillId="7" borderId="48" xfId="92" applyNumberFormat="1" applyFont="1" applyFill="1" applyBorder="1" applyAlignment="1">
      <alignment horizontal="left" vertical="center" wrapText="1"/>
    </xf>
    <xf numFmtId="4" fontId="43" fillId="7" borderId="45" xfId="92" applyNumberFormat="1" applyFont="1" applyFill="1" applyBorder="1" applyAlignment="1">
      <alignment horizontal="left" vertical="center" wrapText="1"/>
    </xf>
    <xf numFmtId="183" fontId="18" fillId="0" borderId="44" xfId="92" applyNumberFormat="1" applyFont="1" applyBorder="1" applyAlignment="1">
      <alignment horizontal="left" vertical="center" wrapText="1"/>
    </xf>
    <xf numFmtId="4" fontId="50" fillId="0" borderId="6" xfId="92" applyNumberFormat="1" applyFont="1" applyBorder="1" applyAlignment="1">
      <alignment horizontal="center" vertical="center"/>
    </xf>
    <xf numFmtId="4" fontId="50" fillId="0" borderId="12" xfId="92" applyNumberFormat="1" applyFont="1" applyBorder="1" applyAlignment="1">
      <alignment horizontal="center" vertical="center"/>
    </xf>
    <xf numFmtId="4" fontId="50" fillId="0" borderId="7" xfId="92" applyNumberFormat="1" applyFont="1" applyBorder="1" applyAlignment="1">
      <alignment horizontal="center" vertical="center"/>
    </xf>
    <xf numFmtId="183" fontId="20" fillId="0" borderId="0" xfId="92" applyNumberFormat="1" applyFont="1" applyBorder="1" applyAlignment="1">
      <alignment horizontal="left" vertical="center"/>
    </xf>
    <xf numFmtId="4" fontId="33" fillId="0" borderId="0" xfId="92" applyNumberFormat="1" applyFont="1" applyFill="1" applyBorder="1" applyAlignment="1">
      <alignment horizontal="left" vertical="center"/>
    </xf>
    <xf numFmtId="4" fontId="20" fillId="0" borderId="0" xfId="92" applyNumberFormat="1" applyFont="1" applyFill="1" applyBorder="1" applyAlignment="1">
      <alignment horizontal="left" vertical="center"/>
    </xf>
    <xf numFmtId="4" fontId="20" fillId="0" borderId="0" xfId="92" applyNumberFormat="1" applyFont="1" applyBorder="1" applyAlignment="1"/>
    <xf numFmtId="4" fontId="20" fillId="0" borderId="0" xfId="92" applyNumberFormat="1" applyFont="1" applyBorder="1" applyAlignment="1">
      <alignment wrapText="1"/>
    </xf>
    <xf numFmtId="183" fontId="46" fillId="0" borderId="47" xfId="92" applyNumberFormat="1" applyFont="1" applyBorder="1" applyAlignment="1"/>
    <xf numFmtId="4" fontId="34" fillId="0" borderId="48" xfId="92" applyNumberFormat="1" applyFont="1" applyBorder="1" applyAlignment="1"/>
    <xf numFmtId="0" fontId="33" fillId="0" borderId="48" xfId="92" applyNumberFormat="1" applyFont="1" applyBorder="1" applyAlignment="1">
      <alignment horizontal="left" vertical="center"/>
    </xf>
    <xf numFmtId="4" fontId="33" fillId="0" borderId="48" xfId="92" applyNumberFormat="1" applyFont="1" applyBorder="1" applyAlignment="1">
      <alignment vertical="center"/>
    </xf>
    <xf numFmtId="4" fontId="33" fillId="0" borderId="48" xfId="92" applyNumberFormat="1" applyFont="1" applyBorder="1" applyAlignment="1"/>
    <xf numFmtId="4" fontId="33" fillId="0" borderId="45" xfId="92" applyNumberFormat="1" applyFont="1" applyBorder="1" applyAlignment="1">
      <alignment wrapText="1"/>
    </xf>
    <xf numFmtId="183" fontId="33" fillId="0" borderId="15" xfId="92" applyNumberFormat="1" applyFont="1" applyBorder="1" applyAlignment="1">
      <alignment horizontal="left" wrapText="1"/>
    </xf>
    <xf numFmtId="4" fontId="33" fillId="0" borderId="15" xfId="92" applyNumberFormat="1" applyFont="1" applyBorder="1" applyAlignment="1">
      <alignment horizontal="left" vertical="center" wrapText="1"/>
    </xf>
    <xf numFmtId="183" fontId="20" fillId="0" borderId="0" xfId="92" applyNumberFormat="1" applyFont="1" applyBorder="1" applyAlignment="1"/>
    <xf numFmtId="4" fontId="33" fillId="0" borderId="0" xfId="92" applyNumberFormat="1" applyFont="1" applyBorder="1" applyAlignment="1"/>
    <xf numFmtId="183" fontId="33" fillId="0" borderId="44" xfId="92" applyNumberFormat="1" applyFont="1" applyBorder="1" applyAlignment="1"/>
    <xf numFmtId="4" fontId="33" fillId="0" borderId="44" xfId="92" applyNumberFormat="1" applyFont="1" applyBorder="1" applyAlignment="1">
      <alignment horizontal="left"/>
    </xf>
    <xf numFmtId="4" fontId="33" fillId="0" borderId="44" xfId="92" applyNumberFormat="1" applyFont="1" applyBorder="1" applyAlignment="1">
      <alignment horizontal="left" vertical="center"/>
    </xf>
    <xf numFmtId="49" fontId="33" fillId="0" borderId="44" xfId="92" applyNumberFormat="1" applyFont="1" applyFill="1" applyBorder="1" applyAlignment="1">
      <alignment horizontal="left" vertical="center" wrapText="1"/>
    </xf>
    <xf numFmtId="4" fontId="18" fillId="0" borderId="0" xfId="92" applyNumberFormat="1" applyFont="1" applyBorder="1" applyAlignment="1">
      <alignment vertical="center"/>
    </xf>
    <xf numFmtId="4" fontId="18" fillId="0" borderId="0" xfId="92" applyNumberFormat="1" applyFont="1" applyBorder="1" applyAlignment="1"/>
    <xf numFmtId="4" fontId="18" fillId="0" borderId="0" xfId="92" applyNumberFormat="1" applyFont="1" applyBorder="1" applyAlignment="1">
      <alignment wrapText="1"/>
    </xf>
    <xf numFmtId="183" fontId="168" fillId="0" borderId="0" xfId="92" applyNumberFormat="1" applyFont="1" applyBorder="1" applyAlignment="1">
      <alignment horizontal="left" vertical="center"/>
    </xf>
    <xf numFmtId="183" fontId="169" fillId="0" borderId="0" xfId="92" applyNumberFormat="1" applyFont="1" applyFill="1" applyBorder="1" applyAlignment="1">
      <alignment horizontal="left" vertical="center"/>
    </xf>
    <xf numFmtId="183" fontId="170" fillId="0" borderId="0" xfId="92" applyNumberFormat="1" applyFont="1" applyFill="1" applyBorder="1" applyAlignment="1">
      <alignment horizontal="left" vertical="center"/>
    </xf>
    <xf numFmtId="183" fontId="168" fillId="0" borderId="0" xfId="92" applyNumberFormat="1" applyFont="1" applyBorder="1" applyAlignment="1">
      <alignment vertical="center"/>
    </xf>
    <xf numFmtId="183" fontId="168" fillId="0" borderId="0" xfId="92" applyNumberFormat="1" applyFont="1" applyBorder="1" applyAlignment="1"/>
    <xf numFmtId="183" fontId="168" fillId="0" borderId="0" xfId="92" applyNumberFormat="1" applyFont="1" applyBorder="1" applyAlignment="1">
      <alignment wrapText="1"/>
    </xf>
    <xf numFmtId="49" fontId="34" fillId="0" borderId="0" xfId="92" applyNumberFormat="1" applyFont="1" applyBorder="1" applyAlignment="1"/>
    <xf numFmtId="0" fontId="12" fillId="0" borderId="0" xfId="92" applyNumberFormat="1" applyFont="1" applyBorder="1" applyAlignment="1">
      <alignment horizontal="left" vertical="center"/>
    </xf>
    <xf numFmtId="200" fontId="33" fillId="0" borderId="44" xfId="92" applyNumberFormat="1" applyFont="1" applyFill="1" applyBorder="1" applyAlignment="1">
      <alignment horizontal="left" vertical="center"/>
    </xf>
    <xf numFmtId="200" fontId="37" fillId="0" borderId="0" xfId="92" applyNumberFormat="1" applyFont="1" applyBorder="1"/>
    <xf numFmtId="200" fontId="32" fillId="2" borderId="48" xfId="92" applyNumberFormat="1" applyFont="1" applyFill="1" applyBorder="1" applyAlignment="1">
      <alignment vertical="center"/>
    </xf>
    <xf numFmtId="200" fontId="18" fillId="2" borderId="48" xfId="92" applyNumberFormat="1" applyFont="1" applyFill="1" applyBorder="1" applyAlignment="1">
      <alignment horizontal="left" vertical="center"/>
    </xf>
    <xf numFmtId="200" fontId="21" fillId="0" borderId="0" xfId="92" applyNumberFormat="1" applyFont="1" applyBorder="1" applyAlignment="1">
      <alignment vertical="center"/>
    </xf>
    <xf numFmtId="200" fontId="44" fillId="0" borderId="0" xfId="92" applyNumberFormat="1" applyFont="1" applyBorder="1" applyAlignment="1">
      <alignment vertical="center"/>
    </xf>
    <xf numFmtId="200" fontId="11" fillId="0" borderId="0" xfId="92" applyNumberFormat="1" applyFont="1" applyBorder="1" applyAlignment="1">
      <alignment vertical="center"/>
    </xf>
    <xf numFmtId="200" fontId="11" fillId="0" borderId="0" xfId="92" applyNumberFormat="1" applyFont="1" applyBorder="1" applyAlignment="1">
      <alignment horizontal="left" vertical="center"/>
    </xf>
    <xf numFmtId="200" fontId="154" fillId="0" borderId="0" xfId="92" applyNumberFormat="1" applyFont="1" applyBorder="1" applyAlignment="1">
      <alignment horizontal="left" vertical="center"/>
    </xf>
    <xf numFmtId="200" fontId="32" fillId="0" borderId="48" xfId="92" applyNumberFormat="1" applyFont="1" applyFill="1" applyBorder="1" applyAlignment="1">
      <alignment horizontal="left" vertical="center" wrapText="1"/>
    </xf>
    <xf numFmtId="200" fontId="35" fillId="8" borderId="48" xfId="92" applyNumberFormat="1" applyFont="1" applyFill="1" applyBorder="1" applyAlignment="1">
      <alignment vertical="center"/>
    </xf>
    <xf numFmtId="200" fontId="35" fillId="8" borderId="48" xfId="92" applyNumberFormat="1" applyFont="1" applyFill="1" applyBorder="1" applyAlignment="1">
      <alignment horizontal="left" vertical="center"/>
    </xf>
    <xf numFmtId="200" fontId="33" fillId="0" borderId="44" xfId="92" applyNumberFormat="1" applyFont="1" applyBorder="1" applyAlignment="1">
      <alignment vertical="center"/>
    </xf>
    <xf numFmtId="200" fontId="33" fillId="0" borderId="44" xfId="92" applyNumberFormat="1" applyFont="1" applyBorder="1" applyAlignment="1">
      <alignment horizontal="left" vertical="center"/>
    </xf>
    <xf numFmtId="183" fontId="33" fillId="0" borderId="44" xfId="92" applyNumberFormat="1" applyFont="1" applyBorder="1" applyAlignment="1">
      <alignment horizontal="left" vertical="center"/>
    </xf>
    <xf numFmtId="200" fontId="33" fillId="0" borderId="44" xfId="0" applyNumberFormat="1" applyFont="1" applyFill="1" applyBorder="1" applyAlignment="1">
      <alignment horizontal="left" vertical="center" wrapText="1"/>
    </xf>
    <xf numFmtId="200" fontId="11" fillId="0" borderId="0" xfId="92" applyNumberFormat="1" applyFont="1" applyBorder="1" applyAlignment="1">
      <alignment horizontal="left" vertical="center" wrapText="1"/>
    </xf>
    <xf numFmtId="200" fontId="11" fillId="0" borderId="0" xfId="92" applyNumberFormat="1" applyFont="1" applyFill="1" applyBorder="1" applyAlignment="1">
      <alignment horizontal="left" vertical="center" wrapText="1"/>
    </xf>
    <xf numFmtId="200" fontId="35" fillId="8" borderId="48" xfId="92" applyNumberFormat="1" applyFont="1" applyFill="1" applyBorder="1" applyAlignment="1">
      <alignment horizontal="left" vertical="center" wrapText="1"/>
    </xf>
    <xf numFmtId="200" fontId="33" fillId="0" borderId="44" xfId="0" applyNumberFormat="1" applyFont="1" applyFill="1" applyBorder="1" applyAlignment="1">
      <alignment horizontal="center" vertical="center" wrapText="1"/>
    </xf>
    <xf numFmtId="200" fontId="33" fillId="0" borderId="48" xfId="0" applyNumberFormat="1" applyFont="1" applyFill="1" applyBorder="1" applyAlignment="1">
      <alignment horizontal="center" vertical="center" wrapText="1"/>
    </xf>
    <xf numFmtId="200" fontId="21" fillId="0" borderId="0" xfId="92" applyNumberFormat="1" applyFont="1" applyFill="1" applyBorder="1"/>
    <xf numFmtId="200" fontId="33" fillId="0" borderId="48" xfId="0" applyNumberFormat="1" applyFont="1" applyFill="1" applyBorder="1" applyAlignment="1">
      <alignment horizontal="left" vertical="center"/>
    </xf>
    <xf numFmtId="200" fontId="20" fillId="2" borderId="45" xfId="92" applyNumberFormat="1" applyFont="1" applyFill="1" applyBorder="1" applyAlignment="1">
      <alignment horizontal="left" vertical="center"/>
    </xf>
    <xf numFmtId="200" fontId="12" fillId="0" borderId="0" xfId="92" applyNumberFormat="1" applyFont="1" applyBorder="1" applyAlignment="1">
      <alignment vertical="center"/>
    </xf>
    <xf numFmtId="183" fontId="18" fillId="0" borderId="6" xfId="92" applyNumberFormat="1" applyFont="1" applyFill="1" applyBorder="1" applyAlignment="1">
      <alignment horizontal="left" vertical="center"/>
    </xf>
    <xf numFmtId="183" fontId="18" fillId="0" borderId="12" xfId="92" applyNumberFormat="1" applyFont="1" applyFill="1" applyBorder="1" applyAlignment="1">
      <alignment horizontal="left" vertical="center"/>
    </xf>
    <xf numFmtId="183" fontId="18" fillId="0" borderId="7" xfId="92" applyNumberFormat="1" applyFont="1" applyFill="1" applyBorder="1" applyAlignment="1">
      <alignment horizontal="left" vertical="center"/>
    </xf>
    <xf numFmtId="183" fontId="18" fillId="3" borderId="44" xfId="2672" applyNumberFormat="1" applyFont="1" applyFill="1" applyBorder="1" applyAlignment="1" applyProtection="1">
      <alignment vertical="center" wrapText="1"/>
    </xf>
    <xf numFmtId="183" fontId="18" fillId="3" borderId="44" xfId="0" applyNumberFormat="1" applyFont="1" applyFill="1" applyBorder="1" applyAlignment="1">
      <alignment horizontal="left" vertical="center" wrapText="1"/>
    </xf>
    <xf numFmtId="200" fontId="172" fillId="0" borderId="0" xfId="92" applyNumberFormat="1" applyFont="1"/>
    <xf numFmtId="200" fontId="26" fillId="0" borderId="0" xfId="92" applyNumberFormat="1" applyFont="1" applyBorder="1"/>
    <xf numFmtId="200" fontId="24" fillId="0" borderId="24" xfId="92" applyNumberFormat="1" applyFont="1" applyBorder="1"/>
    <xf numFmtId="200" fontId="25" fillId="0" borderId="26" xfId="92" applyNumberFormat="1" applyFont="1" applyBorder="1"/>
    <xf numFmtId="200" fontId="24" fillId="0" borderId="0" xfId="92" applyNumberFormat="1" applyFont="1" applyBorder="1"/>
    <xf numFmtId="200" fontId="25" fillId="0" borderId="27" xfId="92" applyNumberFormat="1" applyFont="1" applyBorder="1"/>
    <xf numFmtId="200" fontId="24" fillId="0" borderId="50" xfId="92" applyNumberFormat="1" applyFont="1" applyBorder="1"/>
    <xf numFmtId="200" fontId="25" fillId="0" borderId="51" xfId="92" applyNumberFormat="1" applyFont="1" applyBorder="1"/>
    <xf numFmtId="49" fontId="29" fillId="0" borderId="13" xfId="92" applyNumberFormat="1" applyFont="1" applyFill="1" applyBorder="1" applyAlignment="1">
      <alignment horizontal="center" vertical="center" wrapText="1"/>
    </xf>
    <xf numFmtId="200" fontId="69" fillId="0" borderId="44" xfId="92" applyNumberFormat="1" applyFont="1" applyBorder="1" applyAlignment="1">
      <alignment horizontal="center" vertical="center" wrapText="1"/>
    </xf>
    <xf numFmtId="183" fontId="18" fillId="0" borderId="0" xfId="1802" applyNumberFormat="1" applyFont="1" applyFill="1" applyBorder="1" applyAlignment="1">
      <alignment horizontal="center" vertical="center"/>
    </xf>
    <xf numFmtId="49" fontId="33" fillId="0" borderId="10" xfId="92" applyNumberFormat="1" applyFont="1" applyBorder="1" applyAlignment="1">
      <alignment horizontal="center" vertical="center" wrapText="1"/>
    </xf>
    <xf numFmtId="49" fontId="20" fillId="0" borderId="10" xfId="92" applyNumberFormat="1" applyFont="1" applyBorder="1" applyAlignment="1">
      <alignment horizontal="center" vertical="center" wrapText="1"/>
    </xf>
    <xf numFmtId="49" fontId="24" fillId="0" borderId="10" xfId="92" applyNumberFormat="1" applyFont="1" applyBorder="1" applyAlignment="1">
      <alignment horizontal="center" vertical="center" wrapText="1"/>
    </xf>
    <xf numFmtId="0" fontId="69" fillId="0" borderId="10" xfId="0" applyFont="1" applyBorder="1" applyAlignment="1">
      <alignment horizontal="center" vertical="center"/>
    </xf>
    <xf numFmtId="49" fontId="29" fillId="0" borderId="44" xfId="92" applyNumberFormat="1" applyFont="1" applyBorder="1" applyAlignment="1">
      <alignment horizontal="center" vertical="center" wrapText="1"/>
    </xf>
    <xf numFmtId="49" fontId="29" fillId="0" borderId="13" xfId="92" applyNumberFormat="1" applyFont="1" applyBorder="1" applyAlignment="1">
      <alignment horizontal="center" vertical="center" wrapText="1"/>
    </xf>
    <xf numFmtId="49" fontId="18" fillId="0" borderId="13" xfId="92" applyNumberFormat="1" applyFont="1" applyBorder="1" applyAlignment="1">
      <alignment horizontal="center" vertical="center" wrapText="1"/>
    </xf>
    <xf numFmtId="183" fontId="12" fillId="0" borderId="0" xfId="0" applyNumberFormat="1" applyFont="1" applyFill="1" applyBorder="1" applyAlignment="1">
      <alignment horizontal="left" vertical="center"/>
    </xf>
    <xf numFmtId="183" fontId="12" fillId="0" borderId="44" xfId="92" applyNumberFormat="1" applyFont="1" applyFill="1" applyBorder="1" applyAlignment="1">
      <alignment horizontal="left" vertical="center"/>
    </xf>
    <xf numFmtId="183" fontId="12" fillId="0" borderId="44" xfId="832" applyNumberFormat="1" applyFont="1" applyFill="1" applyBorder="1" applyAlignment="1">
      <alignment horizontal="left" vertical="center"/>
    </xf>
    <xf numFmtId="183" fontId="12" fillId="0" borderId="47" xfId="832" applyNumberFormat="1" applyFont="1" applyFill="1" applyBorder="1" applyAlignment="1">
      <alignment horizontal="left" vertical="center"/>
    </xf>
    <xf numFmtId="49" fontId="18" fillId="0" borderId="13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18" fillId="0" borderId="2" xfId="92" applyNumberFormat="1" applyFont="1" applyFill="1" applyBorder="1" applyAlignment="1">
      <alignment horizontal="center" vertical="center" wrapText="1"/>
    </xf>
    <xf numFmtId="183" fontId="18" fillId="0" borderId="10" xfId="92" applyNumberFormat="1" applyFont="1" applyFill="1" applyBorder="1" applyAlignment="1">
      <alignment horizontal="center" vertical="center"/>
    </xf>
    <xf numFmtId="49" fontId="33" fillId="0" borderId="10" xfId="92" applyNumberFormat="1" applyFont="1" applyBorder="1" applyAlignment="1">
      <alignment horizontal="center" vertical="center" wrapText="1"/>
    </xf>
    <xf numFmtId="183" fontId="33" fillId="0" borderId="10" xfId="92" applyNumberFormat="1" applyFont="1" applyBorder="1" applyAlignment="1">
      <alignment horizontal="center" vertical="center" wrapText="1"/>
    </xf>
    <xf numFmtId="0" fontId="33" fillId="0" borderId="0" xfId="92" applyNumberFormat="1" applyFont="1"/>
    <xf numFmtId="203" fontId="158" fillId="0" borderId="44" xfId="1912" applyNumberFormat="1" applyFont="1" applyFill="1" applyBorder="1" applyAlignment="1">
      <alignment horizontal="center" vertical="center"/>
    </xf>
    <xf numFmtId="183" fontId="158" fillId="0" borderId="44" xfId="20" applyNumberFormat="1" applyFont="1" applyFill="1" applyBorder="1" applyAlignment="1">
      <alignment horizontal="center" vertical="center"/>
    </xf>
    <xf numFmtId="49" fontId="175" fillId="0" borderId="44" xfId="0" applyNumberFormat="1" applyFont="1" applyBorder="1" applyAlignment="1">
      <alignment horizontal="center" vertical="center"/>
    </xf>
    <xf numFmtId="49" fontId="175" fillId="0" borderId="45" xfId="0" applyNumberFormat="1" applyFont="1" applyBorder="1" applyAlignment="1">
      <alignment horizontal="center" vertical="center"/>
    </xf>
    <xf numFmtId="203" fontId="158" fillId="0" borderId="45" xfId="1912" applyNumberFormat="1" applyFont="1" applyFill="1" applyBorder="1" applyAlignment="1">
      <alignment horizontal="center" vertical="center"/>
    </xf>
    <xf numFmtId="183" fontId="158" fillId="0" borderId="45" xfId="20" applyNumberFormat="1" applyFont="1" applyFill="1" applyBorder="1" applyAlignment="1">
      <alignment horizontal="center" vertical="center"/>
    </xf>
    <xf numFmtId="200" fontId="18" fillId="0" borderId="45" xfId="92" applyNumberFormat="1" applyFont="1" applyBorder="1" applyAlignment="1">
      <alignment horizontal="left" vertical="center"/>
    </xf>
    <xf numFmtId="49" fontId="33" fillId="0" borderId="10" xfId="92" applyNumberFormat="1" applyFont="1" applyBorder="1" applyAlignment="1">
      <alignment horizontal="center" vertical="center" wrapText="1"/>
    </xf>
    <xf numFmtId="49" fontId="33" fillId="0" borderId="44" xfId="92" applyNumberFormat="1" applyFont="1" applyBorder="1" applyAlignment="1">
      <alignment horizontal="center" vertical="center" wrapText="1"/>
    </xf>
    <xf numFmtId="49" fontId="36" fillId="0" borderId="44" xfId="92" applyNumberFormat="1" applyFont="1" applyBorder="1" applyAlignment="1">
      <alignment horizontal="center" vertical="center" wrapText="1"/>
    </xf>
    <xf numFmtId="49" fontId="46" fillId="0" borderId="44" xfId="92" applyNumberFormat="1" applyFont="1" applyBorder="1" applyAlignment="1">
      <alignment horizontal="center" vertical="center" wrapText="1"/>
    </xf>
    <xf numFmtId="49" fontId="22" fillId="0" borderId="44" xfId="92" applyNumberFormat="1" applyFont="1" applyBorder="1" applyAlignment="1">
      <alignment horizontal="center" vertical="center" wrapText="1"/>
    </xf>
    <xf numFmtId="49" fontId="33" fillId="0" borderId="13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33" fillId="0" borderId="44" xfId="92" applyNumberFormat="1" applyFont="1" applyBorder="1" applyAlignment="1">
      <alignment horizontal="center" vertical="center" wrapText="1"/>
    </xf>
    <xf numFmtId="49" fontId="33" fillId="0" borderId="10" xfId="92" applyNumberFormat="1" applyFont="1" applyBorder="1" applyAlignment="1">
      <alignment horizontal="center" vertical="center" wrapText="1"/>
    </xf>
    <xf numFmtId="49" fontId="33" fillId="3" borderId="13" xfId="92" applyNumberFormat="1" applyFont="1" applyFill="1" applyBorder="1" applyAlignment="1">
      <alignment horizontal="center" vertical="center" wrapText="1"/>
    </xf>
    <xf numFmtId="49" fontId="20" fillId="0" borderId="13" xfId="92" applyNumberFormat="1" applyFont="1" applyBorder="1" applyAlignment="1">
      <alignment horizontal="center" vertical="center" wrapText="1"/>
    </xf>
    <xf numFmtId="49" fontId="72" fillId="0" borderId="13" xfId="92" applyNumberFormat="1" applyFont="1" applyBorder="1" applyAlignment="1">
      <alignment horizontal="center" vertical="center" wrapText="1"/>
    </xf>
    <xf numFmtId="200" fontId="33" fillId="0" borderId="5" xfId="0" applyNumberFormat="1" applyFont="1" applyFill="1" applyBorder="1" applyAlignment="1">
      <alignment horizontal="left" vertical="center" wrapText="1"/>
    </xf>
    <xf numFmtId="200" fontId="33" fillId="0" borderId="7" xfId="0" applyNumberFormat="1" applyFont="1" applyFill="1" applyBorder="1" applyAlignment="1">
      <alignment horizontal="left" vertical="center" wrapText="1"/>
    </xf>
    <xf numFmtId="183" fontId="18" fillId="0" borderId="44" xfId="0" applyNumberFormat="1" applyFont="1" applyFill="1" applyBorder="1" applyAlignment="1">
      <alignment horizontal="center" vertical="center"/>
    </xf>
    <xf numFmtId="183" fontId="176" fillId="0" borderId="0" xfId="92" applyNumberFormat="1" applyFont="1" applyAlignment="1">
      <alignment horizontal="center" vertical="center" wrapText="1"/>
    </xf>
    <xf numFmtId="49" fontId="18" fillId="0" borderId="2" xfId="92" applyNumberFormat="1" applyFont="1" applyFill="1" applyBorder="1" applyAlignment="1">
      <alignment horizontal="center" vertical="center" wrapText="1"/>
    </xf>
    <xf numFmtId="49" fontId="20" fillId="0" borderId="14" xfId="92" applyNumberFormat="1" applyFont="1" applyBorder="1" applyAlignment="1">
      <alignment horizontal="center" vertical="center" wrapText="1"/>
    </xf>
    <xf numFmtId="49" fontId="33" fillId="0" borderId="13" xfId="92" applyNumberFormat="1" applyFont="1" applyBorder="1" applyAlignment="1">
      <alignment horizontal="center" vertical="center" wrapText="1"/>
    </xf>
    <xf numFmtId="49" fontId="33" fillId="0" borderId="14" xfId="92" applyNumberFormat="1" applyFont="1" applyBorder="1" applyAlignment="1">
      <alignment horizontal="center" vertical="center" wrapText="1"/>
    </xf>
    <xf numFmtId="49" fontId="20" fillId="0" borderId="10" xfId="92" applyNumberFormat="1" applyFont="1" applyBorder="1" applyAlignment="1">
      <alignment horizontal="center" vertical="center" wrapText="1"/>
    </xf>
    <xf numFmtId="49" fontId="29" fillId="0" borderId="10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18" fillId="0" borderId="44" xfId="92" applyNumberFormat="1" applyFont="1" applyBorder="1" applyAlignment="1">
      <alignment horizontal="center" vertical="center" wrapText="1"/>
    </xf>
    <xf numFmtId="49" fontId="24" fillId="0" borderId="13" xfId="92" applyNumberFormat="1" applyFont="1" applyBorder="1" applyAlignment="1">
      <alignment horizontal="center" vertical="center" wrapText="1"/>
    </xf>
    <xf numFmtId="49" fontId="33" fillId="0" borderId="10" xfId="92" applyNumberFormat="1" applyFont="1" applyBorder="1" applyAlignment="1">
      <alignment horizontal="center" vertical="center" wrapText="1"/>
    </xf>
    <xf numFmtId="49" fontId="18" fillId="0" borderId="13" xfId="92" applyNumberFormat="1" applyFont="1" applyBorder="1" applyAlignment="1">
      <alignment horizontal="center" vertical="center" wrapText="1"/>
    </xf>
    <xf numFmtId="49" fontId="20" fillId="0" borderId="46" xfId="92" applyNumberFormat="1" applyFont="1" applyBorder="1" applyAlignment="1">
      <alignment horizontal="center" vertical="center" wrapText="1"/>
    </xf>
    <xf numFmtId="49" fontId="24" fillId="0" borderId="10" xfId="92" applyNumberFormat="1" applyFont="1" applyBorder="1" applyAlignment="1">
      <alignment horizontal="center" vertical="center" wrapText="1"/>
    </xf>
    <xf numFmtId="0" fontId="69" fillId="0" borderId="10" xfId="0" applyFont="1" applyBorder="1" applyAlignment="1">
      <alignment horizontal="center" vertical="center"/>
    </xf>
    <xf numFmtId="49" fontId="20" fillId="0" borderId="44" xfId="92" applyNumberFormat="1" applyFont="1" applyBorder="1" applyAlignment="1">
      <alignment horizontal="center" vertical="center" wrapText="1"/>
    </xf>
    <xf numFmtId="49" fontId="33" fillId="0" borderId="44" xfId="92" applyNumberFormat="1" applyFont="1" applyBorder="1" applyAlignment="1">
      <alignment horizontal="center" vertical="center" wrapText="1"/>
    </xf>
    <xf numFmtId="49" fontId="24" fillId="0" borderId="44" xfId="92" applyNumberFormat="1" applyFont="1" applyBorder="1" applyAlignment="1">
      <alignment horizontal="center" vertical="center" wrapText="1"/>
    </xf>
    <xf numFmtId="49" fontId="36" fillId="0" borderId="44" xfId="92" applyNumberFormat="1" applyFont="1" applyBorder="1" applyAlignment="1">
      <alignment horizontal="center" vertical="center" wrapText="1"/>
    </xf>
    <xf numFmtId="49" fontId="36" fillId="0" borderId="13" xfId="92" applyNumberFormat="1" applyFont="1" applyBorder="1" applyAlignment="1">
      <alignment horizontal="center" vertical="center" wrapText="1"/>
    </xf>
    <xf numFmtId="183" fontId="42" fillId="0" borderId="44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18" fillId="0" borderId="13" xfId="92" applyNumberFormat="1" applyFont="1" applyFill="1" applyBorder="1" applyAlignment="1">
      <alignment horizontal="center" vertical="center" wrapText="1"/>
    </xf>
    <xf numFmtId="49" fontId="18" fillId="0" borderId="44" xfId="92" applyNumberFormat="1" applyFont="1" applyFill="1" applyBorder="1" applyAlignment="1">
      <alignment horizontal="center" vertical="center" wrapText="1"/>
    </xf>
    <xf numFmtId="49" fontId="18" fillId="0" borderId="46" xfId="92" applyNumberFormat="1" applyFont="1" applyFill="1" applyBorder="1" applyAlignment="1">
      <alignment horizontal="center" vertical="center" wrapText="1"/>
    </xf>
    <xf numFmtId="183" fontId="18" fillId="0" borderId="45" xfId="0" applyNumberFormat="1" applyFont="1" applyFill="1" applyBorder="1" applyAlignment="1">
      <alignment horizontal="center" vertical="center"/>
    </xf>
    <xf numFmtId="49" fontId="33" fillId="0" borderId="44" xfId="92" applyNumberFormat="1" applyFont="1" applyBorder="1" applyAlignment="1">
      <alignment horizontal="center" vertical="center" wrapText="1"/>
    </xf>
    <xf numFmtId="49" fontId="33" fillId="0" borderId="10" xfId="92" applyNumberFormat="1" applyFont="1" applyBorder="1" applyAlignment="1">
      <alignment horizontal="center" vertical="center" wrapText="1"/>
    </xf>
    <xf numFmtId="183" fontId="33" fillId="0" borderId="10" xfId="92" applyNumberFormat="1" applyFont="1" applyBorder="1" applyAlignment="1">
      <alignment horizontal="center" vertical="center" wrapText="1"/>
    </xf>
    <xf numFmtId="49" fontId="18" fillId="0" borderId="2" xfId="92" applyNumberFormat="1" applyFont="1" applyFill="1" applyBorder="1" applyAlignment="1">
      <alignment horizontal="center" vertical="center" wrapText="1"/>
    </xf>
    <xf numFmtId="183" fontId="33" fillId="3" borderId="10" xfId="92" applyNumberFormat="1" applyFont="1" applyFill="1" applyBorder="1" applyAlignment="1">
      <alignment horizontal="center" vertical="center" wrapText="1"/>
    </xf>
    <xf numFmtId="183" fontId="33" fillId="0" borderId="44" xfId="92" applyNumberFormat="1" applyFont="1" applyFill="1" applyBorder="1" applyAlignment="1">
      <alignment horizontal="center" vertical="center" wrapText="1"/>
    </xf>
    <xf numFmtId="49" fontId="33" fillId="0" borderId="13" xfId="92" applyNumberFormat="1" applyFont="1" applyFill="1" applyBorder="1" applyAlignment="1">
      <alignment horizontal="center" vertical="center" wrapText="1"/>
    </xf>
    <xf numFmtId="49" fontId="20" fillId="0" borderId="13" xfId="92" applyNumberFormat="1" applyFont="1" applyBorder="1" applyAlignment="1">
      <alignment horizontal="center" vertical="center" wrapText="1"/>
    </xf>
    <xf numFmtId="49" fontId="33" fillId="0" borderId="13" xfId="92" applyNumberFormat="1" applyFont="1" applyBorder="1" applyAlignment="1">
      <alignment horizontal="center" vertical="center" wrapText="1"/>
    </xf>
    <xf numFmtId="49" fontId="29" fillId="0" borderId="13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20" fillId="0" borderId="46" xfId="92" applyNumberFormat="1" applyFont="1" applyBorder="1" applyAlignment="1">
      <alignment horizontal="center" vertical="center" wrapText="1"/>
    </xf>
    <xf numFmtId="49" fontId="22" fillId="0" borderId="13" xfId="92" applyNumberFormat="1" applyFont="1" applyBorder="1" applyAlignment="1">
      <alignment horizontal="center" vertical="center" wrapText="1"/>
    </xf>
    <xf numFmtId="49" fontId="33" fillId="0" borderId="44" xfId="92" applyNumberFormat="1" applyFont="1" applyBorder="1" applyAlignment="1">
      <alignment horizontal="center" vertical="center" wrapText="1"/>
    </xf>
    <xf numFmtId="49" fontId="24" fillId="0" borderId="46" xfId="92" applyNumberFormat="1" applyFont="1" applyBorder="1" applyAlignment="1">
      <alignment horizontal="center" vertical="center" wrapText="1"/>
    </xf>
    <xf numFmtId="49" fontId="23" fillId="0" borderId="44" xfId="92" applyNumberFormat="1" applyFont="1" applyBorder="1" applyAlignment="1">
      <alignment horizontal="center" vertical="center" wrapText="1"/>
    </xf>
    <xf numFmtId="49" fontId="24" fillId="0" borderId="44" xfId="92" applyNumberFormat="1" applyFont="1" applyBorder="1" applyAlignment="1">
      <alignment horizontal="center" vertical="center" wrapText="1"/>
    </xf>
    <xf numFmtId="49" fontId="23" fillId="0" borderId="46" xfId="92" applyNumberFormat="1" applyFont="1" applyBorder="1" applyAlignment="1">
      <alignment horizontal="center" vertical="center" wrapText="1"/>
    </xf>
    <xf numFmtId="49" fontId="18" fillId="0" borderId="44" xfId="92" applyNumberFormat="1" applyFont="1" applyBorder="1" applyAlignment="1">
      <alignment horizontal="center" vertical="center" wrapText="1"/>
    </xf>
    <xf numFmtId="49" fontId="18" fillId="3" borderId="44" xfId="92" applyNumberFormat="1" applyFont="1" applyFill="1" applyBorder="1" applyAlignment="1">
      <alignment horizontal="center" vertical="center" wrapText="1"/>
    </xf>
    <xf numFmtId="183" fontId="18" fillId="0" borderId="44" xfId="92" applyNumberFormat="1" applyFont="1" applyFill="1" applyBorder="1" applyAlignment="1">
      <alignment horizontal="center" vertical="center" wrapText="1"/>
    </xf>
    <xf numFmtId="49" fontId="20" fillId="0" borderId="13" xfId="92" applyNumberFormat="1" applyFont="1" applyBorder="1" applyAlignment="1">
      <alignment horizontal="center" vertical="center" wrapText="1"/>
    </xf>
    <xf numFmtId="49" fontId="33" fillId="0" borderId="13" xfId="92" applyNumberFormat="1" applyFont="1" applyBorder="1" applyAlignment="1">
      <alignment horizontal="center" vertical="center" wrapText="1"/>
    </xf>
    <xf numFmtId="49" fontId="29" fillId="0" borderId="13" xfId="92" applyNumberFormat="1" applyFont="1" applyBorder="1" applyAlignment="1">
      <alignment horizontal="center" vertical="center" wrapText="1"/>
    </xf>
    <xf numFmtId="49" fontId="33" fillId="0" borderId="10" xfId="92" applyNumberFormat="1" applyFont="1" applyBorder="1" applyAlignment="1">
      <alignment horizontal="center" vertical="center" wrapText="1"/>
    </xf>
    <xf numFmtId="49" fontId="22" fillId="0" borderId="13" xfId="92" applyNumberFormat="1" applyFont="1" applyBorder="1" applyAlignment="1">
      <alignment horizontal="center" vertical="center" wrapText="1"/>
    </xf>
    <xf numFmtId="49" fontId="20" fillId="0" borderId="46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26" fillId="0" borderId="5" xfId="92" applyNumberFormat="1" applyFont="1" applyBorder="1" applyAlignment="1">
      <alignment horizontal="center" wrapText="1"/>
    </xf>
    <xf numFmtId="49" fontId="20" fillId="0" borderId="14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29" fillId="0" borderId="14" xfId="92" applyNumberFormat="1" applyFont="1" applyBorder="1" applyAlignment="1">
      <alignment horizontal="center" vertical="center" wrapText="1"/>
    </xf>
    <xf numFmtId="49" fontId="69" fillId="0" borderId="14" xfId="92" applyNumberFormat="1" applyFont="1" applyBorder="1" applyAlignment="1">
      <alignment horizontal="center" vertical="center" wrapText="1"/>
    </xf>
    <xf numFmtId="49" fontId="24" fillId="0" borderId="13" xfId="92" applyNumberFormat="1" applyFont="1" applyFill="1" applyBorder="1" applyAlignment="1">
      <alignment horizontal="center" vertical="center" wrapText="1"/>
    </xf>
    <xf numFmtId="49" fontId="20" fillId="0" borderId="44" xfId="92" applyNumberFormat="1" applyFont="1" applyBorder="1" applyAlignment="1">
      <alignment horizontal="center" vertical="center" wrapText="1"/>
    </xf>
    <xf numFmtId="49" fontId="24" fillId="0" borderId="44" xfId="92" applyNumberFormat="1" applyFont="1" applyFill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18" fillId="0" borderId="44" xfId="92" applyNumberFormat="1" applyFont="1" applyBorder="1" applyAlignment="1">
      <alignment horizontal="center" vertical="center" wrapText="1"/>
    </xf>
    <xf numFmtId="183" fontId="18" fillId="3" borderId="44" xfId="2303" applyNumberFormat="1" applyFont="1" applyFill="1" applyBorder="1" applyAlignment="1">
      <alignment horizontal="center" vertical="center"/>
    </xf>
    <xf numFmtId="4" fontId="18" fillId="0" borderId="44" xfId="92" applyNumberFormat="1" applyFont="1" applyBorder="1" applyAlignment="1">
      <alignment horizontal="left" vertical="center" wrapText="1"/>
    </xf>
    <xf numFmtId="49" fontId="33" fillId="0" borderId="46" xfId="92" applyNumberFormat="1" applyFont="1" applyBorder="1" applyAlignment="1">
      <alignment horizontal="center" vertical="center" wrapText="1"/>
    </xf>
    <xf numFmtId="49" fontId="33" fillId="0" borderId="44" xfId="92" applyNumberFormat="1" applyFont="1" applyBorder="1" applyAlignment="1">
      <alignment horizontal="center" vertical="center" wrapText="1"/>
    </xf>
    <xf numFmtId="200" fontId="18" fillId="0" borderId="11" xfId="0" applyNumberFormat="1" applyFont="1" applyFill="1" applyBorder="1" applyAlignment="1">
      <alignment horizontal="left" vertical="center"/>
    </xf>
    <xf numFmtId="49" fontId="20" fillId="0" borderId="44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18" fillId="3" borderId="46" xfId="92" applyNumberFormat="1" applyFont="1" applyFill="1" applyBorder="1" applyAlignment="1">
      <alignment horizontal="center" vertical="center" wrapText="1"/>
    </xf>
    <xf numFmtId="183" fontId="18" fillId="0" borderId="12" xfId="92" applyNumberFormat="1" applyFont="1" applyBorder="1" applyAlignment="1">
      <alignment horizontal="left" wrapText="1"/>
    </xf>
    <xf numFmtId="183" fontId="18" fillId="0" borderId="12" xfId="92" applyNumberFormat="1" applyFont="1" applyBorder="1" applyAlignment="1">
      <alignment horizontal="left" vertical="center" wrapText="1"/>
    </xf>
    <xf numFmtId="49" fontId="18" fillId="0" borderId="12" xfId="92" applyNumberFormat="1" applyFont="1" applyBorder="1" applyAlignment="1">
      <alignment horizontal="center" wrapText="1"/>
    </xf>
    <xf numFmtId="49" fontId="18" fillId="0" borderId="15" xfId="92" applyNumberFormat="1" applyFont="1" applyBorder="1" applyAlignment="1">
      <alignment horizontal="center" vertical="center" wrapText="1"/>
    </xf>
    <xf numFmtId="183" fontId="33" fillId="0" borderId="10" xfId="92" applyNumberFormat="1" applyFont="1" applyBorder="1" applyAlignment="1">
      <alignment horizontal="center" vertical="center" wrapText="1"/>
    </xf>
    <xf numFmtId="49" fontId="33" fillId="0" borderId="2" xfId="92" applyNumberFormat="1" applyFont="1" applyFill="1" applyBorder="1" applyAlignment="1">
      <alignment horizontal="center" vertical="center" wrapText="1"/>
    </xf>
    <xf numFmtId="200" fontId="33" fillId="0" borderId="10" xfId="2091" applyNumberFormat="1" applyFont="1" applyFill="1" applyBorder="1" applyAlignment="1">
      <alignment horizontal="center" vertical="center"/>
    </xf>
    <xf numFmtId="183" fontId="33" fillId="3" borderId="10" xfId="568" applyNumberFormat="1" applyFont="1" applyFill="1" applyBorder="1" applyAlignment="1" applyProtection="1">
      <alignment horizontal="center" vertical="center"/>
    </xf>
    <xf numFmtId="183" fontId="33" fillId="0" borderId="13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183" fontId="33" fillId="3" borderId="44" xfId="0" applyNumberFormat="1" applyFont="1" applyFill="1" applyBorder="1" applyAlignment="1">
      <alignment horizontal="left" vertical="center"/>
    </xf>
    <xf numFmtId="49" fontId="33" fillId="0" borderId="13" xfId="92" applyNumberFormat="1" applyFont="1" applyBorder="1" applyAlignment="1">
      <alignment horizontal="center" vertical="center" wrapText="1"/>
    </xf>
    <xf numFmtId="49" fontId="33" fillId="0" borderId="13" xfId="92" applyNumberFormat="1" applyFont="1" applyFill="1" applyBorder="1" applyAlignment="1">
      <alignment horizontal="center" vertical="center" wrapText="1"/>
    </xf>
    <xf numFmtId="183" fontId="33" fillId="0" borderId="10" xfId="92" applyNumberFormat="1" applyFont="1" applyBorder="1" applyAlignment="1">
      <alignment horizontal="center" vertical="center" wrapText="1"/>
    </xf>
    <xf numFmtId="200" fontId="33" fillId="34" borderId="44" xfId="92" applyNumberFormat="1" applyFont="1" applyFill="1" applyBorder="1" applyAlignment="1">
      <alignment horizontal="left" vertical="center"/>
    </xf>
    <xf numFmtId="200" fontId="33" fillId="34" borderId="44" xfId="92" applyNumberFormat="1" applyFont="1" applyFill="1" applyBorder="1" applyAlignment="1">
      <alignment horizontal="left" vertical="center" wrapText="1"/>
    </xf>
    <xf numFmtId="49" fontId="18" fillId="0" borderId="13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69" fillId="0" borderId="10" xfId="92" applyNumberFormat="1" applyFont="1" applyBorder="1" applyAlignment="1">
      <alignment horizontal="center" vertical="center" wrapText="1"/>
    </xf>
    <xf numFmtId="49" fontId="18" fillId="0" borderId="44" xfId="92" applyNumberFormat="1" applyFont="1" applyBorder="1" applyAlignment="1">
      <alignment horizontal="center" vertical="center" wrapText="1"/>
    </xf>
    <xf numFmtId="183" fontId="18" fillId="0" borderId="10" xfId="0" applyNumberFormat="1" applyFont="1" applyFill="1" applyBorder="1" applyAlignment="1">
      <alignment horizontal="center" vertical="center"/>
    </xf>
    <xf numFmtId="49" fontId="33" fillId="0" borderId="10" xfId="92" applyNumberFormat="1" applyFont="1" applyBorder="1" applyAlignment="1">
      <alignment horizontal="center" vertical="center" wrapText="1"/>
    </xf>
    <xf numFmtId="49" fontId="33" fillId="0" borderId="44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18" fillId="0" borderId="44" xfId="92" applyNumberFormat="1" applyFont="1" applyBorder="1" applyAlignment="1">
      <alignment horizontal="center" vertical="center" wrapText="1"/>
    </xf>
    <xf numFmtId="183" fontId="18" fillId="0" borderId="13" xfId="92" applyNumberFormat="1" applyFont="1" applyFill="1" applyBorder="1" applyAlignment="1">
      <alignment horizontal="center" vertical="center" wrapText="1"/>
    </xf>
    <xf numFmtId="49" fontId="33" fillId="0" borderId="10" xfId="92" applyNumberFormat="1" applyFont="1" applyBorder="1" applyAlignment="1">
      <alignment horizontal="center" vertical="center" wrapText="1"/>
    </xf>
    <xf numFmtId="49" fontId="29" fillId="0" borderId="10" xfId="92" applyNumberFormat="1" applyFont="1" applyBorder="1" applyAlignment="1">
      <alignment horizontal="center" vertical="center" wrapText="1"/>
    </xf>
    <xf numFmtId="49" fontId="22" fillId="0" borderId="10" xfId="92" applyNumberFormat="1" applyFont="1" applyBorder="1" applyAlignment="1">
      <alignment horizontal="center" vertical="center" wrapText="1"/>
    </xf>
    <xf numFmtId="183" fontId="33" fillId="0" borderId="10" xfId="92" applyNumberFormat="1" applyFont="1" applyBorder="1" applyAlignment="1">
      <alignment horizontal="center" vertical="center" wrapText="1"/>
    </xf>
    <xf numFmtId="49" fontId="18" fillId="3" borderId="0" xfId="92" applyNumberFormat="1" applyFont="1" applyFill="1" applyBorder="1" applyAlignment="1">
      <alignment horizontal="center" vertical="center" wrapText="1"/>
    </xf>
    <xf numFmtId="49" fontId="23" fillId="3" borderId="0" xfId="92" applyNumberFormat="1" applyFont="1" applyFill="1" applyBorder="1" applyAlignment="1">
      <alignment horizontal="center" vertical="center" wrapText="1"/>
    </xf>
    <xf numFmtId="0" fontId="69" fillId="3" borderId="0" xfId="0" applyFont="1" applyFill="1" applyBorder="1" applyAlignment="1">
      <alignment horizontal="center" vertical="center"/>
    </xf>
    <xf numFmtId="183" fontId="33" fillId="0" borderId="9" xfId="92" applyNumberFormat="1" applyFont="1" applyBorder="1" applyAlignment="1">
      <alignment horizontal="center" vertical="center" wrapText="1"/>
    </xf>
    <xf numFmtId="4" fontId="35" fillId="8" borderId="6" xfId="92" applyNumberFormat="1" applyFont="1" applyFill="1" applyBorder="1" applyAlignment="1">
      <alignment horizontal="center" vertical="center" wrapText="1"/>
    </xf>
    <xf numFmtId="49" fontId="46" fillId="3" borderId="10" xfId="92" applyNumberFormat="1" applyFont="1" applyFill="1" applyBorder="1" applyAlignment="1">
      <alignment horizontal="center" vertical="center" wrapText="1"/>
    </xf>
    <xf numFmtId="49" fontId="36" fillId="3" borderId="10" xfId="92" applyNumberFormat="1" applyFont="1" applyFill="1" applyBorder="1" applyAlignment="1">
      <alignment horizontal="center" vertical="center" wrapText="1"/>
    </xf>
    <xf numFmtId="49" fontId="29" fillId="0" borderId="13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18" fillId="0" borderId="13" xfId="92" applyNumberFormat="1" applyFont="1" applyBorder="1" applyAlignment="1">
      <alignment horizontal="center" vertical="center" wrapText="1"/>
    </xf>
    <xf numFmtId="49" fontId="33" fillId="0" borderId="44" xfId="92" applyNumberFormat="1" applyFont="1" applyBorder="1" applyAlignment="1">
      <alignment horizontal="center" vertical="center" wrapText="1"/>
    </xf>
    <xf numFmtId="49" fontId="36" fillId="0" borderId="44" xfId="92" applyNumberFormat="1" applyFont="1" applyBorder="1" applyAlignment="1">
      <alignment horizontal="center" vertical="center" wrapText="1"/>
    </xf>
    <xf numFmtId="49" fontId="46" fillId="0" borderId="44" xfId="92" applyNumberFormat="1" applyFont="1" applyBorder="1" applyAlignment="1">
      <alignment horizontal="center" vertical="center" wrapText="1"/>
    </xf>
    <xf numFmtId="49" fontId="18" fillId="3" borderId="45" xfId="92" applyNumberFormat="1" applyFont="1" applyFill="1" applyBorder="1" applyAlignment="1">
      <alignment horizontal="center" vertical="center" wrapText="1"/>
    </xf>
    <xf numFmtId="183" fontId="18" fillId="3" borderId="1" xfId="0" applyNumberFormat="1" applyFont="1" applyFill="1" applyBorder="1" applyAlignment="1">
      <alignment horizontal="center" vertical="center"/>
    </xf>
    <xf numFmtId="183" fontId="18" fillId="3" borderId="3" xfId="0" applyNumberFormat="1" applyFont="1" applyFill="1" applyBorder="1" applyAlignment="1">
      <alignment horizontal="center" vertical="center"/>
    </xf>
    <xf numFmtId="183" fontId="18" fillId="3" borderId="12" xfId="0" applyNumberFormat="1" applyFont="1" applyFill="1" applyBorder="1" applyAlignment="1">
      <alignment horizontal="center" vertical="center"/>
    </xf>
    <xf numFmtId="49" fontId="33" fillId="0" borderId="13" xfId="92" applyNumberFormat="1" applyFont="1" applyBorder="1" applyAlignment="1">
      <alignment horizontal="center" vertical="center" wrapText="1"/>
    </xf>
    <xf numFmtId="49" fontId="33" fillId="0" borderId="45" xfId="92" applyNumberFormat="1" applyFont="1" applyFill="1" applyBorder="1" applyAlignment="1">
      <alignment horizontal="center" vertical="center" wrapText="1"/>
    </xf>
    <xf numFmtId="183" fontId="33" fillId="0" borderId="10" xfId="92" applyNumberFormat="1" applyFont="1" applyFill="1" applyBorder="1" applyAlignment="1">
      <alignment horizontal="left" vertical="center" wrapText="1"/>
    </xf>
    <xf numFmtId="183" fontId="33" fillId="0" borderId="44" xfId="0" applyNumberFormat="1" applyFont="1" applyFill="1" applyBorder="1" applyAlignment="1">
      <alignment horizontal="left" vertical="center"/>
    </xf>
    <xf numFmtId="49" fontId="18" fillId="0" borderId="10" xfId="92" applyNumberFormat="1" applyFont="1" applyBorder="1" applyAlignment="1">
      <alignment horizontal="center" vertical="center" wrapText="1"/>
    </xf>
    <xf numFmtId="49" fontId="18" fillId="0" borderId="44" xfId="92" applyNumberFormat="1" applyFont="1" applyBorder="1" applyAlignment="1">
      <alignment horizontal="center" vertical="center" wrapText="1"/>
    </xf>
    <xf numFmtId="49" fontId="29" fillId="0" borderId="56" xfId="92" applyNumberFormat="1" applyFont="1" applyBorder="1" applyAlignment="1">
      <alignment horizontal="center" vertical="center" wrapText="1"/>
    </xf>
    <xf numFmtId="49" fontId="69" fillId="0" borderId="10" xfId="92" applyNumberFormat="1" applyFont="1" applyBorder="1" applyAlignment="1">
      <alignment horizontal="center" vertical="center" wrapText="1"/>
    </xf>
    <xf numFmtId="49" fontId="24" fillId="0" borderId="10" xfId="92" applyNumberFormat="1" applyFont="1" applyBorder="1" applyAlignment="1">
      <alignment horizontal="center" vertical="center" wrapText="1"/>
    </xf>
    <xf numFmtId="0" fontId="69" fillId="0" borderId="10" xfId="0" applyFont="1" applyBorder="1" applyAlignment="1">
      <alignment horizontal="center" vertical="center"/>
    </xf>
    <xf numFmtId="0" fontId="35" fillId="2" borderId="10" xfId="92" applyNumberFormat="1" applyFont="1" applyFill="1" applyBorder="1" applyAlignment="1">
      <alignment horizontal="center" vertical="center" wrapText="1"/>
    </xf>
    <xf numFmtId="4" fontId="18" fillId="0" borderId="9" xfId="92" applyNumberFormat="1" applyFont="1" applyFill="1" applyBorder="1" applyAlignment="1">
      <alignment vertical="center" wrapText="1"/>
    </xf>
    <xf numFmtId="4" fontId="33" fillId="0" borderId="9" xfId="92" applyNumberFormat="1" applyFont="1" applyFill="1" applyBorder="1" applyAlignment="1">
      <alignment vertical="center" wrapText="1"/>
    </xf>
    <xf numFmtId="183" fontId="34" fillId="3" borderId="0" xfId="92" applyNumberFormat="1" applyFont="1" applyFill="1" applyBorder="1" applyAlignment="1">
      <alignment vertical="center"/>
    </xf>
    <xf numFmtId="0" fontId="12" fillId="0" borderId="0" xfId="2052" applyNumberFormat="1" applyFont="1" applyFill="1" applyBorder="1" applyAlignment="1">
      <alignment horizontal="center" vertical="center"/>
    </xf>
    <xf numFmtId="0" fontId="12" fillId="0" borderId="0" xfId="1128" applyNumberFormat="1" applyFont="1" applyFill="1" applyBorder="1" applyAlignment="1">
      <alignment horizontal="center" vertical="center"/>
    </xf>
    <xf numFmtId="0" fontId="32" fillId="33" borderId="44" xfId="1128" quotePrefix="1" applyNumberFormat="1" applyFont="1" applyFill="1" applyBorder="1" applyAlignment="1" applyProtection="1">
      <alignment horizontal="center" vertical="center" wrapText="1"/>
      <protection locked="0"/>
    </xf>
    <xf numFmtId="0" fontId="32" fillId="33" borderId="44" xfId="1128" applyNumberFormat="1" applyFont="1" applyFill="1" applyBorder="1" applyAlignment="1" applyProtection="1">
      <alignment horizontal="center" vertical="center" wrapText="1"/>
      <protection locked="0"/>
    </xf>
    <xf numFmtId="0" fontId="12" fillId="0" borderId="56" xfId="2052" applyNumberFormat="1" applyFont="1" applyFill="1" applyBorder="1" applyAlignment="1">
      <alignment horizontal="center" vertical="center"/>
    </xf>
    <xf numFmtId="0" fontId="12" fillId="0" borderId="44" xfId="1128" applyNumberFormat="1" applyFont="1" applyFill="1" applyBorder="1" applyAlignment="1">
      <alignment horizontal="center" vertical="center"/>
    </xf>
    <xf numFmtId="0" fontId="12" fillId="0" borderId="0" xfId="1128" applyNumberFormat="1" applyFont="1" applyFill="1" applyBorder="1" applyAlignment="1">
      <alignment horizontal="center" vertical="center" wrapText="1"/>
    </xf>
    <xf numFmtId="0" fontId="12" fillId="3" borderId="0" xfId="0" applyNumberFormat="1" applyFont="1" applyFill="1" applyBorder="1" applyAlignment="1">
      <alignment horizontal="left" vertical="center"/>
    </xf>
    <xf numFmtId="0" fontId="12" fillId="3" borderId="0" xfId="0" applyNumberFormat="1" applyFont="1" applyFill="1" applyBorder="1" applyAlignment="1">
      <alignment horizontal="center" vertical="center"/>
    </xf>
    <xf numFmtId="202" fontId="12" fillId="3" borderId="0" xfId="0" applyNumberFormat="1" applyFont="1" applyFill="1" applyBorder="1" applyAlignment="1">
      <alignment horizontal="center" vertical="center"/>
    </xf>
    <xf numFmtId="202" fontId="12" fillId="35" borderId="0" xfId="0" applyNumberFormat="1" applyFont="1" applyFill="1" applyBorder="1" applyAlignment="1">
      <alignment horizontal="center" vertical="center"/>
    </xf>
    <xf numFmtId="0" fontId="12" fillId="3" borderId="0" xfId="0" applyNumberFormat="1" applyFont="1" applyFill="1" applyBorder="1" applyAlignment="1">
      <alignment horizontal="center"/>
    </xf>
    <xf numFmtId="183" fontId="18" fillId="3" borderId="44" xfId="736" applyNumberFormat="1" applyFont="1" applyFill="1" applyBorder="1" applyAlignment="1">
      <alignment horizontal="left" vertical="center"/>
    </xf>
    <xf numFmtId="200" fontId="12" fillId="0" borderId="44" xfId="168" applyNumberFormat="1" applyFont="1" applyFill="1" applyBorder="1" applyAlignment="1">
      <alignment horizontal="left" vertical="center" wrapText="1"/>
    </xf>
    <xf numFmtId="0" fontId="26" fillId="0" borderId="44" xfId="168" applyFont="1" applyFill="1" applyBorder="1" applyAlignment="1">
      <alignment horizontal="left" vertical="center"/>
    </xf>
    <xf numFmtId="200" fontId="34" fillId="0" borderId="44" xfId="168" applyNumberFormat="1" applyFont="1" applyFill="1" applyBorder="1" applyAlignment="1">
      <alignment horizontal="left" vertical="center" wrapText="1"/>
    </xf>
    <xf numFmtId="183" fontId="18" fillId="3" borderId="14" xfId="92" applyNumberFormat="1" applyFont="1" applyFill="1" applyBorder="1" applyAlignment="1">
      <alignment horizontal="left" vertical="center"/>
    </xf>
    <xf numFmtId="183" fontId="18" fillId="3" borderId="46" xfId="92" applyNumberFormat="1" applyFont="1" applyFill="1" applyBorder="1" applyAlignment="1">
      <alignment horizontal="left" vertical="center"/>
    </xf>
    <xf numFmtId="183" fontId="18" fillId="0" borderId="14" xfId="92" applyNumberFormat="1" applyFont="1" applyFill="1" applyBorder="1" applyAlignment="1">
      <alignment horizontal="left" vertical="center"/>
    </xf>
    <xf numFmtId="183" fontId="18" fillId="0" borderId="46" xfId="92" applyNumberFormat="1" applyFont="1" applyFill="1" applyBorder="1" applyAlignment="1">
      <alignment horizontal="left" vertical="center"/>
    </xf>
    <xf numFmtId="183" fontId="176" fillId="0" borderId="48" xfId="0" applyNumberFormat="1" applyFont="1" applyFill="1" applyBorder="1" applyAlignment="1">
      <alignment horizontal="left" vertical="center"/>
    </xf>
    <xf numFmtId="183" fontId="176" fillId="0" borderId="45" xfId="0" applyNumberFormat="1" applyFont="1" applyFill="1" applyBorder="1" applyAlignment="1">
      <alignment horizontal="left" vertical="center"/>
    </xf>
    <xf numFmtId="183" fontId="18" fillId="0" borderId="48" xfId="0" applyNumberFormat="1" applyFont="1" applyFill="1" applyBorder="1" applyAlignment="1">
      <alignment horizontal="left" vertical="center"/>
    </xf>
    <xf numFmtId="183" fontId="18" fillId="0" borderId="11" xfId="0" applyNumberFormat="1" applyFont="1" applyFill="1" applyBorder="1" applyAlignment="1">
      <alignment horizontal="left" vertical="center"/>
    </xf>
    <xf numFmtId="183" fontId="18" fillId="0" borderId="3" xfId="0" applyNumberFormat="1" applyFont="1" applyFill="1" applyBorder="1" applyAlignment="1">
      <alignment horizontal="left" vertical="center"/>
    </xf>
    <xf numFmtId="183" fontId="176" fillId="0" borderId="2" xfId="0" applyNumberFormat="1" applyFont="1" applyFill="1" applyBorder="1" applyAlignment="1">
      <alignment horizontal="left" vertical="center"/>
    </xf>
    <xf numFmtId="183" fontId="18" fillId="31" borderId="6" xfId="92" applyNumberFormat="1" applyFont="1" applyFill="1" applyBorder="1" applyAlignment="1">
      <alignment horizontal="left" vertical="center"/>
    </xf>
    <xf numFmtId="183" fontId="18" fillId="31" borderId="44" xfId="0" applyNumberFormat="1" applyFont="1" applyFill="1" applyBorder="1" applyAlignment="1">
      <alignment horizontal="left" vertical="center"/>
    </xf>
    <xf numFmtId="183" fontId="18" fillId="31" borderId="48" xfId="0" applyNumberFormat="1" applyFont="1" applyFill="1" applyBorder="1" applyAlignment="1">
      <alignment horizontal="left" vertical="center"/>
    </xf>
    <xf numFmtId="183" fontId="176" fillId="31" borderId="45" xfId="0" applyNumberFormat="1" applyFont="1" applyFill="1" applyBorder="1" applyAlignment="1">
      <alignment horizontal="left" vertical="center"/>
    </xf>
    <xf numFmtId="183" fontId="32" fillId="2" borderId="48" xfId="92" applyNumberFormat="1" applyFont="1" applyFill="1" applyBorder="1" applyAlignment="1">
      <alignment horizontal="left" vertical="center"/>
    </xf>
    <xf numFmtId="183" fontId="43" fillId="2" borderId="48" xfId="92" applyNumberFormat="1" applyFont="1" applyFill="1" applyBorder="1" applyAlignment="1">
      <alignment horizontal="left" vertical="center"/>
    </xf>
    <xf numFmtId="183" fontId="20" fillId="2" borderId="48" xfId="92" applyNumberFormat="1" applyFont="1" applyFill="1" applyBorder="1" applyAlignment="1">
      <alignment horizontal="left" vertical="center"/>
    </xf>
    <xf numFmtId="183" fontId="12" fillId="0" borderId="0" xfId="92" applyNumberFormat="1" applyFont="1" applyAlignment="1">
      <alignment horizontal="left" vertical="center"/>
    </xf>
    <xf numFmtId="183" fontId="18" fillId="0" borderId="11" xfId="92" applyNumberFormat="1" applyFont="1" applyBorder="1" applyAlignment="1">
      <alignment horizontal="left" vertical="center"/>
    </xf>
    <xf numFmtId="183" fontId="18" fillId="0" borderId="48" xfId="92" applyNumberFormat="1" applyFont="1" applyBorder="1" applyAlignment="1">
      <alignment horizontal="left" vertical="center"/>
    </xf>
    <xf numFmtId="183" fontId="35" fillId="3" borderId="48" xfId="92" applyNumberFormat="1" applyFont="1" applyFill="1" applyBorder="1" applyAlignment="1">
      <alignment horizontal="left" vertical="center"/>
    </xf>
    <xf numFmtId="183" fontId="35" fillId="2" borderId="48" xfId="92" applyNumberFormat="1" applyFont="1" applyFill="1" applyBorder="1" applyAlignment="1">
      <alignment horizontal="left" vertical="center"/>
    </xf>
    <xf numFmtId="183" fontId="35" fillId="3" borderId="0" xfId="92" applyNumberFormat="1" applyFont="1" applyFill="1" applyBorder="1" applyAlignment="1">
      <alignment horizontal="left" vertical="center"/>
    </xf>
    <xf numFmtId="183" fontId="18" fillId="0" borderId="0" xfId="92" applyNumberFormat="1" applyFont="1" applyAlignment="1">
      <alignment horizontal="left" vertical="center"/>
    </xf>
    <xf numFmtId="183" fontId="18" fillId="0" borderId="0" xfId="92" applyNumberFormat="1" applyFont="1" applyFill="1" applyBorder="1" applyAlignment="1">
      <alignment horizontal="left" vertical="center" wrapText="1"/>
    </xf>
    <xf numFmtId="183" fontId="43" fillId="2" borderId="45" xfId="92" applyNumberFormat="1" applyFont="1" applyFill="1" applyBorder="1" applyAlignment="1">
      <alignment horizontal="left" vertical="center"/>
    </xf>
    <xf numFmtId="183" fontId="20" fillId="0" borderId="11" xfId="92" applyNumberFormat="1" applyFont="1" applyFill="1" applyBorder="1" applyAlignment="1">
      <alignment horizontal="left" vertical="center"/>
    </xf>
    <xf numFmtId="183" fontId="19" fillId="0" borderId="9" xfId="92" applyNumberFormat="1" applyFont="1" applyFill="1" applyBorder="1" applyAlignment="1">
      <alignment horizontal="left" vertical="center"/>
    </xf>
    <xf numFmtId="183" fontId="42" fillId="0" borderId="10" xfId="0" applyNumberFormat="1" applyFont="1" applyBorder="1" applyAlignment="1">
      <alignment horizontal="left" vertical="center"/>
    </xf>
    <xf numFmtId="183" fontId="12" fillId="0" borderId="5" xfId="92" applyNumberFormat="1" applyFont="1" applyFill="1" applyBorder="1" applyAlignment="1">
      <alignment horizontal="left" vertical="center"/>
    </xf>
    <xf numFmtId="183" fontId="12" fillId="0" borderId="7" xfId="92" applyNumberFormat="1" applyFont="1" applyFill="1" applyBorder="1" applyAlignment="1">
      <alignment horizontal="left" vertical="center"/>
    </xf>
    <xf numFmtId="183" fontId="12" fillId="0" borderId="0" xfId="92" applyNumberFormat="1" applyFont="1" applyFill="1" applyAlignment="1">
      <alignment horizontal="left" vertical="center"/>
    </xf>
    <xf numFmtId="183" fontId="19" fillId="0" borderId="0" xfId="92" applyNumberFormat="1" applyFont="1" applyFill="1" applyAlignment="1">
      <alignment horizontal="left" vertical="center"/>
    </xf>
    <xf numFmtId="183" fontId="18" fillId="31" borderId="47" xfId="92" applyNumberFormat="1" applyFont="1" applyFill="1" applyBorder="1" applyAlignment="1">
      <alignment horizontal="left" vertical="center"/>
    </xf>
    <xf numFmtId="183" fontId="12" fillId="31" borderId="45" xfId="92" applyNumberFormat="1" applyFont="1" applyFill="1" applyBorder="1" applyAlignment="1">
      <alignment horizontal="left" vertical="center"/>
    </xf>
    <xf numFmtId="183" fontId="18" fillId="0" borderId="8" xfId="92" applyNumberFormat="1" applyFont="1" applyBorder="1" applyAlignment="1">
      <alignment horizontal="left" vertical="center"/>
    </xf>
    <xf numFmtId="183" fontId="18" fillId="0" borderId="9" xfId="92" applyNumberFormat="1" applyFont="1" applyBorder="1" applyAlignment="1">
      <alignment horizontal="left" vertical="center"/>
    </xf>
    <xf numFmtId="183" fontId="18" fillId="0" borderId="47" xfId="92" applyNumberFormat="1" applyFont="1" applyBorder="1" applyAlignment="1">
      <alignment horizontal="left" vertical="center"/>
    </xf>
    <xf numFmtId="183" fontId="12" fillId="0" borderId="45" xfId="92" applyNumberFormat="1" applyFont="1" applyBorder="1" applyAlignment="1">
      <alignment horizontal="left" vertical="center"/>
    </xf>
    <xf numFmtId="183" fontId="12" fillId="0" borderId="9" xfId="92" applyNumberFormat="1" applyFont="1" applyBorder="1" applyAlignment="1">
      <alignment horizontal="left" vertical="center"/>
    </xf>
    <xf numFmtId="183" fontId="18" fillId="0" borderId="11" xfId="92" applyNumberFormat="1" applyFont="1" applyFill="1" applyBorder="1" applyAlignment="1">
      <alignment horizontal="left" vertical="center"/>
    </xf>
    <xf numFmtId="183" fontId="12" fillId="0" borderId="9" xfId="92" applyNumberFormat="1" applyFont="1" applyFill="1" applyBorder="1" applyAlignment="1">
      <alignment horizontal="left" vertical="center"/>
    </xf>
    <xf numFmtId="183" fontId="35" fillId="3" borderId="47" xfId="92" applyNumberFormat="1" applyFont="1" applyFill="1" applyBorder="1" applyAlignment="1">
      <alignment horizontal="left" vertical="center"/>
    </xf>
    <xf numFmtId="183" fontId="35" fillId="3" borderId="53" xfId="92" applyNumberFormat="1" applyFont="1" applyFill="1" applyBorder="1" applyAlignment="1">
      <alignment horizontal="left" vertical="center"/>
    </xf>
    <xf numFmtId="183" fontId="35" fillId="2" borderId="47" xfId="92" applyNumberFormat="1" applyFont="1" applyFill="1" applyBorder="1" applyAlignment="1">
      <alignment horizontal="left" vertical="center"/>
    </xf>
    <xf numFmtId="183" fontId="35" fillId="2" borderId="45" xfId="92" applyNumberFormat="1" applyFont="1" applyFill="1" applyBorder="1" applyAlignment="1">
      <alignment horizontal="left" vertical="center"/>
    </xf>
    <xf numFmtId="183" fontId="18" fillId="3" borderId="44" xfId="1796" applyNumberFormat="1" applyFont="1" applyFill="1" applyBorder="1" applyAlignment="1">
      <alignment horizontal="left" vertical="center"/>
    </xf>
    <xf numFmtId="183" fontId="18" fillId="3" borderId="0" xfId="1923" applyNumberFormat="1" applyFont="1" applyFill="1" applyBorder="1" applyAlignment="1">
      <alignment horizontal="left" vertical="center"/>
    </xf>
    <xf numFmtId="183" fontId="18" fillId="0" borderId="47" xfId="1796" applyNumberFormat="1" applyFont="1" applyFill="1" applyBorder="1" applyAlignment="1">
      <alignment horizontal="left" vertical="center"/>
    </xf>
    <xf numFmtId="183" fontId="18" fillId="31" borderId="45" xfId="92" applyNumberFormat="1" applyFont="1" applyFill="1" applyBorder="1" applyAlignment="1">
      <alignment horizontal="left" vertical="center"/>
    </xf>
    <xf numFmtId="183" fontId="42" fillId="0" borderId="0" xfId="0" applyNumberFormat="1" applyFont="1" applyFill="1" applyBorder="1" applyAlignment="1">
      <alignment horizontal="left" vertical="center"/>
    </xf>
    <xf numFmtId="183" fontId="50" fillId="0" borderId="0" xfId="0" applyNumberFormat="1" applyFont="1" applyFill="1" applyBorder="1" applyAlignment="1">
      <alignment horizontal="left" vertical="center"/>
    </xf>
    <xf numFmtId="183" fontId="42" fillId="31" borderId="44" xfId="0" applyNumberFormat="1" applyFont="1" applyFill="1" applyBorder="1" applyAlignment="1">
      <alignment horizontal="left" vertical="center"/>
    </xf>
    <xf numFmtId="183" fontId="12" fillId="0" borderId="54" xfId="0" applyNumberFormat="1" applyFont="1" applyFill="1" applyBorder="1" applyAlignment="1">
      <alignment horizontal="left" vertical="center"/>
    </xf>
    <xf numFmtId="183" fontId="12" fillId="3" borderId="55" xfId="0" applyNumberFormat="1" applyFont="1" applyFill="1" applyBorder="1" applyAlignment="1">
      <alignment horizontal="left" vertical="center"/>
    </xf>
    <xf numFmtId="183" fontId="12" fillId="3" borderId="54" xfId="0" applyNumberFormat="1" applyFont="1" applyFill="1" applyBorder="1" applyAlignment="1">
      <alignment horizontal="left" vertical="center"/>
    </xf>
    <xf numFmtId="183" fontId="18" fillId="31" borderId="11" xfId="0" applyNumberFormat="1" applyFont="1" applyFill="1" applyBorder="1" applyAlignment="1">
      <alignment horizontal="left" vertical="center"/>
    </xf>
    <xf numFmtId="183" fontId="18" fillId="0" borderId="22" xfId="92" applyNumberFormat="1" applyFont="1" applyBorder="1" applyAlignment="1">
      <alignment horizontal="left" vertical="center"/>
    </xf>
    <xf numFmtId="183" fontId="20" fillId="0" borderId="0" xfId="92" applyNumberFormat="1" applyFont="1" applyFill="1" applyAlignment="1">
      <alignment horizontal="left" vertical="center"/>
    </xf>
    <xf numFmtId="183" fontId="19" fillId="0" borderId="0" xfId="92" applyNumberFormat="1" applyFont="1" applyAlignment="1">
      <alignment horizontal="left" vertical="center" wrapText="1"/>
    </xf>
    <xf numFmtId="183" fontId="20" fillId="0" borderId="22" xfId="92" applyNumberFormat="1" applyFont="1" applyBorder="1" applyAlignment="1">
      <alignment horizontal="left" vertical="center"/>
    </xf>
    <xf numFmtId="183" fontId="12" fillId="0" borderId="0" xfId="92" applyNumberFormat="1" applyFont="1" applyAlignment="1">
      <alignment horizontal="left" vertical="center" wrapText="1"/>
    </xf>
    <xf numFmtId="183" fontId="12" fillId="0" borderId="0" xfId="26" applyNumberFormat="1" applyFont="1" applyAlignment="1">
      <alignment horizontal="left" vertical="center"/>
    </xf>
    <xf numFmtId="183" fontId="18" fillId="0" borderId="0" xfId="92" applyNumberFormat="1" applyFont="1" applyFill="1" applyAlignment="1">
      <alignment horizontal="left" vertical="center"/>
    </xf>
    <xf numFmtId="183" fontId="42" fillId="31" borderId="0" xfId="0" applyNumberFormat="1" applyFont="1" applyFill="1" applyBorder="1" applyAlignment="1">
      <alignment horizontal="left" vertical="center"/>
    </xf>
    <xf numFmtId="183" fontId="12" fillId="3" borderId="0" xfId="0" applyNumberFormat="1" applyFont="1" applyFill="1" applyBorder="1" applyAlignment="1">
      <alignment horizontal="left" vertical="center"/>
    </xf>
    <xf numFmtId="183" fontId="12" fillId="0" borderId="55" xfId="0" applyNumberFormat="1" applyFont="1" applyFill="1" applyBorder="1" applyAlignment="1">
      <alignment horizontal="left" vertical="center"/>
    </xf>
    <xf numFmtId="49" fontId="142" fillId="0" borderId="10" xfId="92" applyNumberFormat="1" applyFont="1" applyBorder="1" applyAlignment="1">
      <alignment horizontal="center" vertical="center" wrapText="1"/>
    </xf>
    <xf numFmtId="49" fontId="69" fillId="0" borderId="56" xfId="92" applyNumberFormat="1" applyFont="1" applyBorder="1" applyAlignment="1">
      <alignment horizontal="center" vertical="center" wrapText="1"/>
    </xf>
    <xf numFmtId="183" fontId="18" fillId="0" borderId="58" xfId="0" applyNumberFormat="1" applyFont="1" applyBorder="1" applyAlignment="1">
      <alignment horizontal="center" vertical="center"/>
    </xf>
    <xf numFmtId="49" fontId="18" fillId="0" borderId="58" xfId="92" applyNumberFormat="1" applyFont="1" applyBorder="1" applyAlignment="1">
      <alignment horizontal="center" vertical="center" wrapText="1"/>
    </xf>
    <xf numFmtId="49" fontId="69" fillId="0" borderId="58" xfId="92" applyNumberFormat="1" applyFont="1" applyBorder="1" applyAlignment="1">
      <alignment horizontal="center" vertical="center" wrapText="1"/>
    </xf>
    <xf numFmtId="49" fontId="29" fillId="0" borderId="58" xfId="92" applyNumberFormat="1" applyFont="1" applyBorder="1" applyAlignment="1">
      <alignment horizontal="center" vertical="center" wrapText="1"/>
    </xf>
    <xf numFmtId="0" fontId="35" fillId="3" borderId="58" xfId="92" applyNumberFormat="1" applyFont="1" applyFill="1" applyBorder="1" applyAlignment="1">
      <alignment horizontal="center" vertical="center" wrapText="1"/>
    </xf>
    <xf numFmtId="4" fontId="18" fillId="0" borderId="10" xfId="92" applyNumberFormat="1" applyFont="1" applyBorder="1" applyAlignment="1">
      <alignment horizontal="center" vertical="center"/>
    </xf>
    <xf numFmtId="4" fontId="33" fillId="0" borderId="59" xfId="92" applyNumberFormat="1" applyFont="1" applyFill="1" applyBorder="1" applyAlignment="1">
      <alignment vertical="center" wrapText="1"/>
    </xf>
    <xf numFmtId="4" fontId="18" fillId="0" borderId="59" xfId="92" applyNumberFormat="1" applyFont="1" applyFill="1" applyBorder="1" applyAlignment="1">
      <alignment vertical="center" wrapText="1"/>
    </xf>
    <xf numFmtId="4" fontId="18" fillId="0" borderId="9" xfId="92" applyNumberFormat="1" applyFont="1" applyFill="1" applyBorder="1" applyAlignment="1">
      <alignment vertical="center"/>
    </xf>
    <xf numFmtId="4" fontId="18" fillId="0" borderId="59" xfId="92" applyNumberFormat="1" applyFont="1" applyFill="1" applyBorder="1" applyAlignment="1">
      <alignment vertical="center"/>
    </xf>
    <xf numFmtId="0" fontId="179" fillId="6" borderId="58" xfId="0" applyFont="1" applyFill="1" applyBorder="1" applyAlignment="1">
      <alignment vertical="center"/>
    </xf>
    <xf numFmtId="0" fontId="179" fillId="6" borderId="10" xfId="0" applyFont="1" applyFill="1" applyBorder="1" applyAlignment="1">
      <alignment vertical="center"/>
    </xf>
    <xf numFmtId="49" fontId="33" fillId="0" borderId="44" xfId="92" applyNumberFormat="1" applyFont="1" applyBorder="1" applyAlignment="1">
      <alignment horizontal="center" vertical="center" wrapText="1"/>
    </xf>
    <xf numFmtId="183" fontId="18" fillId="31" borderId="12" xfId="92" applyNumberFormat="1" applyFont="1" applyFill="1" applyBorder="1" applyAlignment="1">
      <alignment horizontal="left" vertical="center"/>
    </xf>
    <xf numFmtId="4" fontId="32" fillId="7" borderId="47" xfId="92" applyNumberFormat="1" applyFont="1" applyFill="1" applyBorder="1" applyAlignment="1">
      <alignment horizontal="left" vertical="center" wrapText="1"/>
    </xf>
    <xf numFmtId="183" fontId="18" fillId="0" borderId="10" xfId="0" applyNumberFormat="1" applyFont="1" applyBorder="1" applyAlignment="1">
      <alignment horizontal="left" vertical="center"/>
    </xf>
    <xf numFmtId="49" fontId="18" fillId="0" borderId="10" xfId="92" applyNumberFormat="1" applyFont="1" applyBorder="1" applyAlignment="1">
      <alignment horizontal="center" vertical="center" wrapText="1"/>
    </xf>
    <xf numFmtId="49" fontId="18" fillId="0" borderId="2" xfId="92" applyNumberFormat="1" applyFont="1" applyFill="1" applyBorder="1" applyAlignment="1">
      <alignment horizontal="center" vertical="center" wrapText="1"/>
    </xf>
    <xf numFmtId="49" fontId="18" fillId="0" borderId="7" xfId="92" applyNumberFormat="1" applyFont="1" applyFill="1" applyBorder="1" applyAlignment="1">
      <alignment horizontal="center" vertical="center" wrapText="1"/>
    </xf>
    <xf numFmtId="49" fontId="18" fillId="3" borderId="7" xfId="92" applyNumberFormat="1" applyFont="1" applyFill="1" applyBorder="1" applyAlignment="1">
      <alignment horizontal="center" vertical="center" wrapText="1"/>
    </xf>
    <xf numFmtId="49" fontId="18" fillId="0" borderId="13" xfId="92" applyNumberFormat="1" applyFont="1" applyBorder="1" applyAlignment="1">
      <alignment horizontal="center" vertical="center" wrapText="1"/>
    </xf>
    <xf numFmtId="183" fontId="18" fillId="0" borderId="10" xfId="0" applyNumberFormat="1" applyFont="1" applyFill="1" applyBorder="1" applyAlignment="1">
      <alignment horizontal="left" vertical="center"/>
    </xf>
    <xf numFmtId="183" fontId="18" fillId="3" borderId="10" xfId="1796" applyNumberFormat="1" applyFont="1" applyFill="1" applyBorder="1" applyAlignment="1">
      <alignment horizontal="left" vertical="center"/>
    </xf>
    <xf numFmtId="49" fontId="34" fillId="0" borderId="0" xfId="92" applyNumberFormat="1" applyFont="1" applyAlignment="1">
      <alignment horizontal="left"/>
    </xf>
    <xf numFmtId="0" fontId="18" fillId="0" borderId="0" xfId="0" applyFont="1" applyAlignment="1">
      <alignment vertical="center"/>
    </xf>
    <xf numFmtId="4" fontId="35" fillId="0" borderId="1" xfId="92" applyNumberFormat="1" applyFont="1" applyFill="1" applyBorder="1" applyAlignment="1">
      <alignment horizontal="left" vertical="center" wrapText="1"/>
    </xf>
    <xf numFmtId="4" fontId="20" fillId="0" borderId="58" xfId="92" applyNumberFormat="1" applyFont="1" applyBorder="1" applyAlignment="1">
      <alignment horizontal="left" vertical="center" wrapText="1"/>
    </xf>
    <xf numFmtId="0" fontId="20" fillId="0" borderId="58" xfId="92" applyNumberFormat="1" applyFont="1" applyBorder="1" applyAlignment="1">
      <alignment horizontal="left" vertical="center" wrapText="1"/>
    </xf>
    <xf numFmtId="4" fontId="20" fillId="0" borderId="58" xfId="92" applyNumberFormat="1" applyFont="1" applyBorder="1" applyAlignment="1">
      <alignment horizontal="left" vertical="top"/>
    </xf>
    <xf numFmtId="4" fontId="20" fillId="0" borderId="57" xfId="92" applyNumberFormat="1" applyFont="1" applyBorder="1" applyAlignment="1">
      <alignment horizontal="left" vertical="center" wrapText="1"/>
    </xf>
    <xf numFmtId="183" fontId="12" fillId="0" borderId="5" xfId="26" applyNumberFormat="1" applyFont="1" applyBorder="1" applyAlignment="1"/>
    <xf numFmtId="4" fontId="20" fillId="0" borderId="59" xfId="92" applyNumberFormat="1" applyFont="1" applyBorder="1" applyAlignment="1">
      <alignment horizontal="left" vertical="top" wrapText="1"/>
    </xf>
    <xf numFmtId="4" fontId="18" fillId="0" borderId="11" xfId="92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83" fontId="12" fillId="0" borderId="10" xfId="0" applyNumberFormat="1" applyFont="1" applyBorder="1" applyAlignment="1">
      <alignment horizontal="center" vertical="center"/>
    </xf>
    <xf numFmtId="183" fontId="18" fillId="0" borderId="11" xfId="92" applyNumberFormat="1" applyFont="1" applyBorder="1" applyAlignment="1">
      <alignment horizontal="center" vertical="center" wrapText="1"/>
    </xf>
    <xf numFmtId="183" fontId="12" fillId="0" borderId="11" xfId="0" applyNumberFormat="1" applyFont="1" applyBorder="1" applyAlignment="1">
      <alignment horizontal="center" vertical="center"/>
    </xf>
    <xf numFmtId="183" fontId="33" fillId="0" borderId="10" xfId="0" applyNumberFormat="1" applyFont="1" applyFill="1" applyBorder="1" applyAlignment="1">
      <alignment horizontal="center" vertical="center"/>
    </xf>
    <xf numFmtId="49" fontId="33" fillId="0" borderId="13" xfId="92" applyNumberFormat="1" applyFont="1" applyBorder="1" applyAlignment="1">
      <alignment horizontal="center" vertical="center" wrapText="1"/>
    </xf>
    <xf numFmtId="49" fontId="33" fillId="3" borderId="13" xfId="92" applyNumberFormat="1" applyFont="1" applyFill="1" applyBorder="1" applyAlignment="1">
      <alignment horizontal="center" vertical="center" wrapText="1"/>
    </xf>
    <xf numFmtId="49" fontId="33" fillId="0" borderId="46" xfId="92" applyNumberFormat="1" applyFont="1" applyBorder="1" applyAlignment="1">
      <alignment horizontal="center" vertical="center" wrapText="1"/>
    </xf>
    <xf numFmtId="183" fontId="18" fillId="31" borderId="47" xfId="92" applyNumberFormat="1" applyFont="1" applyFill="1" applyBorder="1" applyAlignment="1">
      <alignment horizontal="left" vertical="center"/>
    </xf>
    <xf numFmtId="183" fontId="18" fillId="0" borderId="8" xfId="0" applyNumberFormat="1" applyFont="1" applyBorder="1" applyAlignment="1">
      <alignment horizontal="left" vertical="center"/>
    </xf>
    <xf numFmtId="183" fontId="18" fillId="0" borderId="4" xfId="0" applyNumberFormat="1" applyFont="1" applyBorder="1" applyAlignment="1">
      <alignment horizontal="left" vertical="center"/>
    </xf>
    <xf numFmtId="183" fontId="33" fillId="3" borderId="2" xfId="92" applyNumberFormat="1" applyFont="1" applyFill="1" applyBorder="1" applyAlignment="1">
      <alignment horizontal="center" vertical="center" wrapText="1"/>
    </xf>
    <xf numFmtId="49" fontId="18" fillId="0" borderId="0" xfId="92" applyNumberFormat="1" applyFont="1" applyBorder="1" applyAlignment="1">
      <alignment horizontal="center" vertical="center"/>
    </xf>
    <xf numFmtId="49" fontId="18" fillId="0" borderId="0" xfId="92" applyNumberFormat="1" applyFont="1" applyBorder="1" applyAlignment="1">
      <alignment vertical="center"/>
    </xf>
    <xf numFmtId="49" fontId="18" fillId="0" borderId="0" xfId="92" applyNumberFormat="1" applyFont="1" applyBorder="1" applyAlignment="1">
      <alignment vertical="center" wrapText="1"/>
    </xf>
    <xf numFmtId="49" fontId="18" fillId="0" borderId="27" xfId="92" applyNumberFormat="1" applyFont="1" applyBorder="1" applyAlignment="1">
      <alignment vertical="center"/>
    </xf>
    <xf numFmtId="49" fontId="18" fillId="0" borderId="27" xfId="92" applyNumberFormat="1" applyFont="1" applyBorder="1" applyAlignment="1">
      <alignment vertical="center" wrapText="1"/>
    </xf>
    <xf numFmtId="183" fontId="33" fillId="0" borderId="10" xfId="92" applyNumberFormat="1" applyFont="1" applyFill="1" applyBorder="1" applyAlignment="1">
      <alignment horizontal="left" vertical="center"/>
    </xf>
    <xf numFmtId="183" fontId="18" fillId="0" borderId="1" xfId="1796" applyNumberFormat="1" applyFont="1" applyFill="1" applyBorder="1" applyAlignment="1">
      <alignment horizontal="left" vertical="center"/>
    </xf>
    <xf numFmtId="183" fontId="18" fillId="0" borderId="5" xfId="0" applyNumberFormat="1" applyFont="1" applyBorder="1" applyAlignment="1">
      <alignment horizontal="left" vertical="center"/>
    </xf>
    <xf numFmtId="183" fontId="18" fillId="0" borderId="12" xfId="0" applyNumberFormat="1" applyFont="1" applyBorder="1" applyAlignment="1">
      <alignment horizontal="left" vertical="center"/>
    </xf>
    <xf numFmtId="183" fontId="18" fillId="0" borderId="10" xfId="0" applyNumberFormat="1" applyFont="1" applyFill="1" applyBorder="1" applyAlignment="1">
      <alignment vertical="center"/>
    </xf>
    <xf numFmtId="183" fontId="18" fillId="0" borderId="10" xfId="0" applyNumberFormat="1" applyFont="1" applyFill="1" applyBorder="1" applyAlignment="1">
      <alignment horizontal="left" vertical="center" wrapText="1"/>
    </xf>
    <xf numFmtId="183" fontId="33" fillId="0" borderId="10" xfId="0" applyNumberFormat="1" applyFont="1" applyFill="1" applyBorder="1" applyAlignment="1">
      <alignment horizontal="left" vertical="center"/>
    </xf>
    <xf numFmtId="0" fontId="34" fillId="0" borderId="0" xfId="2052" applyNumberFormat="1" applyFont="1" applyFill="1" applyBorder="1" applyAlignment="1">
      <alignment horizontal="center" vertical="center"/>
    </xf>
    <xf numFmtId="200" fontId="34" fillId="0" borderId="0" xfId="92" applyNumberFormat="1" applyFont="1"/>
    <xf numFmtId="0" fontId="34" fillId="3" borderId="0" xfId="0" applyNumberFormat="1" applyFont="1" applyFill="1" applyBorder="1" applyAlignment="1">
      <alignment horizontal="left" vertical="center"/>
    </xf>
    <xf numFmtId="0" fontId="34" fillId="3" borderId="0" xfId="0" applyNumberFormat="1" applyFont="1" applyFill="1" applyBorder="1" applyAlignment="1">
      <alignment horizontal="center" vertical="center"/>
    </xf>
    <xf numFmtId="202" fontId="34" fillId="3" borderId="0" xfId="0" applyNumberFormat="1" applyFont="1" applyFill="1" applyBorder="1" applyAlignment="1">
      <alignment horizontal="center" vertical="center"/>
    </xf>
    <xf numFmtId="202" fontId="34" fillId="35" borderId="0" xfId="0" applyNumberFormat="1" applyFont="1" applyFill="1" applyBorder="1" applyAlignment="1">
      <alignment horizontal="center" vertical="center"/>
    </xf>
    <xf numFmtId="0" fontId="34" fillId="3" borderId="0" xfId="0" applyNumberFormat="1" applyFont="1" applyFill="1" applyBorder="1" applyAlignment="1">
      <alignment horizontal="center"/>
    </xf>
    <xf numFmtId="0" fontId="34" fillId="0" borderId="0" xfId="1128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12" fillId="0" borderId="0" xfId="92" applyNumberFormat="1" applyFont="1" applyFill="1" applyBorder="1" applyAlignment="1"/>
    <xf numFmtId="0" fontId="18" fillId="0" borderId="0" xfId="92" applyNumberFormat="1" applyFont="1" applyFill="1" applyBorder="1" applyAlignment="1"/>
    <xf numFmtId="0" fontId="12" fillId="0" borderId="0" xfId="92" applyNumberFormat="1" applyFont="1" applyFill="1" applyBorder="1" applyAlignment="1">
      <alignment vertical="center"/>
    </xf>
    <xf numFmtId="0" fontId="18" fillId="0" borderId="0" xfId="92" applyNumberFormat="1" applyFont="1" applyFill="1" applyBorder="1" applyAlignment="1">
      <alignment vertical="center"/>
    </xf>
    <xf numFmtId="0" fontId="19" fillId="0" borderId="0" xfId="92" applyNumberFormat="1" applyFont="1" applyAlignment="1">
      <alignment vertical="center"/>
    </xf>
    <xf numFmtId="0" fontId="67" fillId="8" borderId="10" xfId="0" applyNumberFormat="1" applyFont="1" applyFill="1" applyBorder="1" applyAlignment="1">
      <alignment horizontal="left" vertical="center"/>
    </xf>
    <xf numFmtId="0" fontId="150" fillId="3" borderId="44" xfId="0" applyNumberFormat="1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>
      <alignment horizontal="left" vertical="center" wrapText="1"/>
    </xf>
    <xf numFmtId="0" fontId="150" fillId="3" borderId="13" xfId="0" applyNumberFormat="1" applyFont="1" applyFill="1" applyBorder="1" applyAlignment="1">
      <alignment horizontal="center" vertical="center"/>
    </xf>
    <xf numFmtId="0" fontId="18" fillId="0" borderId="4" xfId="92" applyNumberFormat="1" applyFont="1" applyFill="1" applyBorder="1" applyAlignment="1">
      <alignment horizontal="left" vertical="center"/>
    </xf>
    <xf numFmtId="0" fontId="150" fillId="3" borderId="45" xfId="0" applyNumberFormat="1" applyFont="1" applyFill="1" applyBorder="1" applyAlignment="1">
      <alignment horizontal="center" vertical="center"/>
    </xf>
    <xf numFmtId="0" fontId="57" fillId="0" borderId="0" xfId="0" applyNumberFormat="1" applyFont="1" applyBorder="1" applyAlignment="1">
      <alignment horizontal="center" vertical="center"/>
    </xf>
    <xf numFmtId="0" fontId="36" fillId="0" borderId="44" xfId="0" applyNumberFormat="1" applyFont="1" applyBorder="1" applyAlignment="1">
      <alignment horizontal="center" vertical="center"/>
    </xf>
    <xf numFmtId="0" fontId="29" fillId="0" borderId="0" xfId="0" applyNumberFormat="1" applyFont="1" applyBorder="1" applyAlignment="1">
      <alignment horizontal="center" vertical="center"/>
    </xf>
    <xf numFmtId="0" fontId="67" fillId="8" borderId="10" xfId="2677" applyNumberFormat="1" applyFont="1" applyFill="1" applyBorder="1" applyAlignment="1">
      <alignment horizontal="center" vertical="center"/>
    </xf>
    <xf numFmtId="0" fontId="67" fillId="3" borderId="10" xfId="2677" applyNumberFormat="1" applyFont="1" applyFill="1" applyBorder="1" applyAlignment="1">
      <alignment horizontal="center" vertical="center"/>
    </xf>
    <xf numFmtId="0" fontId="33" fillId="0" borderId="0" xfId="92" applyNumberFormat="1" applyFont="1" applyFill="1" applyBorder="1" applyAlignment="1">
      <alignment horizontal="left" vertical="center"/>
    </xf>
    <xf numFmtId="0" fontId="29" fillId="0" borderId="9" xfId="0" applyNumberFormat="1" applyFont="1" applyBorder="1" applyAlignment="1">
      <alignment horizontal="center" vertical="center"/>
    </xf>
    <xf numFmtId="0" fontId="29" fillId="0" borderId="13" xfId="0" applyNumberFormat="1" applyFont="1" applyBorder="1" applyAlignment="1">
      <alignment horizontal="center" vertical="center"/>
    </xf>
    <xf numFmtId="0" fontId="20" fillId="0" borderId="0" xfId="92" applyNumberFormat="1" applyFont="1" applyFill="1" applyBorder="1" applyAlignment="1">
      <alignment vertical="center"/>
    </xf>
    <xf numFmtId="0" fontId="19" fillId="0" borderId="0" xfId="92" applyNumberFormat="1" applyFont="1" applyFill="1" applyBorder="1" applyAlignment="1">
      <alignment vertical="center"/>
    </xf>
    <xf numFmtId="0" fontId="36" fillId="0" borderId="10" xfId="2678" applyNumberFormat="1" applyFont="1" applyFill="1" applyBorder="1" applyAlignment="1">
      <alignment horizontal="center" vertical="center"/>
    </xf>
    <xf numFmtId="0" fontId="29" fillId="0" borderId="45" xfId="0" applyNumberFormat="1" applyFont="1" applyBorder="1" applyAlignment="1">
      <alignment horizontal="center" vertical="center"/>
    </xf>
    <xf numFmtId="0" fontId="36" fillId="0" borderId="13" xfId="2678" applyNumberFormat="1" applyFont="1" applyFill="1" applyBorder="1" applyAlignment="1">
      <alignment horizontal="center" vertical="center"/>
    </xf>
    <xf numFmtId="0" fontId="33" fillId="0" borderId="0" xfId="92" applyNumberFormat="1" applyFont="1" applyFill="1" applyBorder="1" applyAlignment="1">
      <alignment vertical="center"/>
    </xf>
    <xf numFmtId="0" fontId="36" fillId="0" borderId="56" xfId="2678" applyNumberFormat="1" applyFont="1" applyFill="1" applyBorder="1" applyAlignment="1">
      <alignment horizontal="center" vertical="center"/>
    </xf>
    <xf numFmtId="0" fontId="149" fillId="0" borderId="0" xfId="92" applyNumberFormat="1" applyFont="1" applyFill="1" applyBorder="1" applyAlignment="1">
      <alignment vertical="center"/>
    </xf>
    <xf numFmtId="0" fontId="35" fillId="8" borderId="44" xfId="92" applyNumberFormat="1" applyFont="1" applyFill="1" applyBorder="1" applyAlignment="1">
      <alignment horizontal="left" vertical="center"/>
    </xf>
    <xf numFmtId="0" fontId="20" fillId="0" borderId="0" xfId="92" applyNumberFormat="1" applyFont="1" applyBorder="1"/>
    <xf numFmtId="0" fontId="33" fillId="0" borderId="0" xfId="92" applyNumberFormat="1" applyFont="1" applyFill="1" applyBorder="1" applyAlignment="1">
      <alignment horizontal="left" vertical="top"/>
    </xf>
    <xf numFmtId="0" fontId="20" fillId="0" borderId="0" xfId="92" applyNumberFormat="1" applyFont="1" applyFill="1" applyBorder="1" applyAlignment="1">
      <alignment vertical="top"/>
    </xf>
    <xf numFmtId="0" fontId="33" fillId="0" borderId="4" xfId="92" applyNumberFormat="1" applyFont="1" applyFill="1" applyBorder="1" applyAlignment="1">
      <alignment horizontal="left" vertical="center"/>
    </xf>
    <xf numFmtId="0" fontId="19" fillId="0" borderId="0" xfId="92" applyNumberFormat="1" applyFont="1" applyFill="1" applyBorder="1"/>
    <xf numFmtId="0" fontId="33" fillId="4" borderId="3" xfId="1990" applyNumberFormat="1" applyFont="1" applyFill="1" applyBorder="1" applyAlignment="1">
      <alignment horizontal="left" vertical="center"/>
    </xf>
    <xf numFmtId="0" fontId="33" fillId="4" borderId="0" xfId="1990" applyNumberFormat="1" applyFont="1" applyFill="1" applyBorder="1" applyAlignment="1">
      <alignment horizontal="left" vertical="center"/>
    </xf>
    <xf numFmtId="200" fontId="148" fillId="8" borderId="10" xfId="92" applyNumberFormat="1" applyFont="1" applyFill="1" applyBorder="1" applyAlignment="1">
      <alignment horizontal="left"/>
    </xf>
    <xf numFmtId="200" fontId="32" fillId="2" borderId="12" xfId="92" applyNumberFormat="1" applyFont="1" applyFill="1" applyBorder="1" applyAlignment="1">
      <alignment horizontal="left"/>
    </xf>
    <xf numFmtId="0" fontId="32" fillId="8" borderId="44" xfId="1213" applyNumberFormat="1" applyFont="1" applyFill="1" applyBorder="1" applyAlignment="1">
      <alignment horizontal="left" vertical="center"/>
    </xf>
    <xf numFmtId="183" fontId="33" fillId="0" borderId="44" xfId="1044" applyNumberFormat="1" applyFont="1" applyFill="1" applyBorder="1" applyAlignment="1">
      <alignment horizontal="left" vertical="center"/>
    </xf>
    <xf numFmtId="183" fontId="18" fillId="0" borderId="44" xfId="1044" applyNumberFormat="1" applyFont="1" applyFill="1" applyBorder="1" applyAlignment="1">
      <alignment horizontal="left" vertical="center"/>
    </xf>
    <xf numFmtId="200" fontId="34" fillId="0" borderId="13" xfId="92" applyNumberFormat="1" applyFont="1" applyBorder="1"/>
    <xf numFmtId="200" fontId="34" fillId="0" borderId="14" xfId="92" applyNumberFormat="1" applyFont="1" applyBorder="1"/>
    <xf numFmtId="200" fontId="34" fillId="0" borderId="56" xfId="92" applyNumberFormat="1" applyFont="1" applyBorder="1"/>
    <xf numFmtId="183" fontId="33" fillId="0" borderId="10" xfId="1044" applyNumberFormat="1" applyFont="1" applyFill="1" applyBorder="1" applyAlignment="1">
      <alignment horizontal="left" vertical="center"/>
    </xf>
    <xf numFmtId="200" fontId="18" fillId="0" borderId="13" xfId="92" applyNumberFormat="1" applyFont="1" applyBorder="1" applyAlignment="1">
      <alignment horizontal="left" vertical="center"/>
    </xf>
    <xf numFmtId="200" fontId="157" fillId="0" borderId="14" xfId="92" applyNumberFormat="1" applyFont="1" applyBorder="1" applyAlignment="1">
      <alignment horizontal="left" vertical="center"/>
    </xf>
    <xf numFmtId="200" fontId="18" fillId="0" borderId="14" xfId="92" applyNumberFormat="1" applyFont="1" applyBorder="1" applyAlignment="1">
      <alignment horizontal="left" vertical="center"/>
    </xf>
    <xf numFmtId="200" fontId="177" fillId="0" borderId="56" xfId="92" applyNumberFormat="1" applyFont="1" applyBorder="1" applyAlignment="1">
      <alignment horizontal="left" vertical="center"/>
    </xf>
    <xf numFmtId="0" fontId="47" fillId="0" borderId="10" xfId="0" applyNumberFormat="1" applyFont="1" applyBorder="1" applyAlignment="1">
      <alignment horizontal="left" vertical="center" wrapText="1"/>
    </xf>
    <xf numFmtId="0" fontId="67" fillId="36" borderId="10" xfId="0" applyNumberFormat="1" applyFont="1" applyFill="1" applyBorder="1" applyAlignment="1">
      <alignment horizontal="left" vertical="center"/>
    </xf>
    <xf numFmtId="0" fontId="26" fillId="0" borderId="4" xfId="0" applyNumberFormat="1" applyFont="1" applyBorder="1" applyAlignment="1">
      <alignment horizontal="left" vertical="center"/>
    </xf>
    <xf numFmtId="0" fontId="26" fillId="0" borderId="0" xfId="0" applyNumberFormat="1" applyFont="1" applyAlignment="1">
      <alignment horizontal="left" vertical="center"/>
    </xf>
    <xf numFmtId="0" fontId="77" fillId="0" borderId="0" xfId="92" applyNumberFormat="1" applyFont="1" applyBorder="1" applyAlignment="1">
      <alignment horizontal="left" vertical="center"/>
    </xf>
    <xf numFmtId="0" fontId="26" fillId="0" borderId="0" xfId="92" applyNumberFormat="1" applyFont="1" applyAlignment="1">
      <alignment horizontal="left" vertical="center"/>
    </xf>
    <xf numFmtId="0" fontId="26" fillId="0" borderId="0" xfId="92" applyNumberFormat="1" applyFont="1" applyBorder="1" applyAlignment="1">
      <alignment horizontal="left" vertical="center"/>
    </xf>
    <xf numFmtId="0" fontId="47" fillId="0" borderId="10" xfId="2680" applyNumberFormat="1" applyFont="1" applyBorder="1" applyAlignment="1">
      <alignment horizontal="left" vertical="center"/>
    </xf>
    <xf numFmtId="0" fontId="47" fillId="3" borderId="10" xfId="0" applyNumberFormat="1" applyFont="1" applyFill="1" applyBorder="1" applyAlignment="1">
      <alignment horizontal="left" vertical="center" wrapText="1"/>
    </xf>
    <xf numFmtId="0" fontId="26" fillId="0" borderId="0" xfId="92" applyNumberFormat="1" applyFont="1" applyFill="1" applyAlignment="1">
      <alignment horizontal="left" vertical="center"/>
    </xf>
    <xf numFmtId="0" fontId="26" fillId="0" borderId="0" xfId="92" applyNumberFormat="1" applyFont="1" applyFill="1" applyBorder="1" applyAlignment="1">
      <alignment horizontal="left" vertical="center"/>
    </xf>
    <xf numFmtId="0" fontId="183" fillId="0" borderId="0" xfId="92" applyNumberFormat="1" applyFont="1" applyAlignment="1">
      <alignment horizontal="left" vertical="center"/>
    </xf>
    <xf numFmtId="0" fontId="77" fillId="0" borderId="0" xfId="92" applyNumberFormat="1" applyFont="1" applyAlignment="1">
      <alignment horizontal="left" vertical="center"/>
    </xf>
    <xf numFmtId="183" fontId="155" fillId="8" borderId="3" xfId="803" applyNumberFormat="1" applyFont="1" applyFill="1" applyBorder="1" applyAlignment="1">
      <alignment horizontal="center" vertical="center"/>
    </xf>
    <xf numFmtId="183" fontId="156" fillId="8" borderId="3" xfId="803" applyNumberFormat="1" applyFont="1" applyFill="1" applyBorder="1" applyAlignment="1">
      <alignment horizontal="left" vertical="center"/>
    </xf>
    <xf numFmtId="200" fontId="35" fillId="8" borderId="9" xfId="92" applyNumberFormat="1" applyFont="1" applyFill="1" applyBorder="1" applyAlignment="1">
      <alignment horizontal="left" vertical="center"/>
    </xf>
    <xf numFmtId="200" fontId="42" fillId="0" borderId="3" xfId="92" applyNumberFormat="1" applyFont="1" applyBorder="1" applyAlignment="1"/>
    <xf numFmtId="200" fontId="139" fillId="0" borderId="3" xfId="92" applyNumberFormat="1" applyFont="1" applyBorder="1" applyAlignment="1">
      <alignment horizontal="left" vertical="center"/>
    </xf>
    <xf numFmtId="200" fontId="18" fillId="0" borderId="3" xfId="92" applyNumberFormat="1" applyFont="1" applyBorder="1" applyAlignment="1">
      <alignment horizontal="left" vertical="center"/>
    </xf>
    <xf numFmtId="200" fontId="20" fillId="0" borderId="2" xfId="92" applyNumberFormat="1" applyFont="1" applyBorder="1" applyAlignment="1">
      <alignment horizontal="left" vertical="center"/>
    </xf>
    <xf numFmtId="200" fontId="18" fillId="0" borderId="10" xfId="92" applyNumberFormat="1" applyFont="1" applyBorder="1" applyAlignment="1"/>
    <xf numFmtId="200" fontId="18" fillId="0" borderId="10" xfId="92" applyNumberFormat="1" applyFont="1" applyBorder="1" applyAlignment="1">
      <alignment horizontal="left" vertical="center"/>
    </xf>
    <xf numFmtId="200" fontId="33" fillId="3" borderId="44" xfId="92" applyNumberFormat="1" applyFont="1" applyFill="1" applyBorder="1" applyAlignment="1">
      <alignment horizontal="left" vertical="center"/>
    </xf>
    <xf numFmtId="200" fontId="33" fillId="3" borderId="44" xfId="92" applyNumberFormat="1" applyFont="1" applyFill="1" applyBorder="1" applyAlignment="1">
      <alignment horizontal="left" vertical="center" wrapText="1"/>
    </xf>
    <xf numFmtId="200" fontId="18" fillId="3" borderId="44" xfId="92" applyNumberFormat="1" applyFont="1" applyFill="1" applyBorder="1" applyAlignment="1">
      <alignment horizontal="left" vertical="center"/>
    </xf>
    <xf numFmtId="200" fontId="18" fillId="3" borderId="44" xfId="92" applyNumberFormat="1" applyFont="1" applyFill="1" applyBorder="1" applyAlignment="1">
      <alignment horizontal="left" vertical="center" wrapText="1"/>
    </xf>
    <xf numFmtId="4" fontId="33" fillId="3" borderId="44" xfId="92" applyNumberFormat="1" applyFont="1" applyFill="1" applyBorder="1" applyAlignment="1">
      <alignment horizontal="left" vertical="center" wrapText="1"/>
    </xf>
    <xf numFmtId="183" fontId="18" fillId="0" borderId="4" xfId="92" applyNumberFormat="1" applyFont="1" applyBorder="1"/>
    <xf numFmtId="183" fontId="20" fillId="3" borderId="44" xfId="92" applyNumberFormat="1" applyFont="1" applyFill="1" applyBorder="1" applyAlignment="1">
      <alignment horizontal="left" vertical="center"/>
    </xf>
    <xf numFmtId="183" fontId="33" fillId="3" borderId="44" xfId="92" applyNumberFormat="1" applyFont="1" applyFill="1" applyBorder="1" applyAlignment="1">
      <alignment horizontal="left" vertical="center"/>
    </xf>
    <xf numFmtId="183" fontId="20" fillId="3" borderId="52" xfId="92" applyNumberFormat="1" applyFont="1" applyFill="1" applyBorder="1" applyAlignment="1">
      <alignment horizontal="left" vertical="center"/>
    </xf>
    <xf numFmtId="183" fontId="20" fillId="3" borderId="11" xfId="92" applyNumberFormat="1" applyFont="1" applyFill="1" applyBorder="1" applyAlignment="1">
      <alignment horizontal="left" vertical="center"/>
    </xf>
    <xf numFmtId="183" fontId="20" fillId="3" borderId="53" xfId="92" applyNumberFormat="1" applyFont="1" applyFill="1" applyBorder="1" applyAlignment="1">
      <alignment horizontal="left" vertical="center"/>
    </xf>
    <xf numFmtId="4" fontId="18" fillId="0" borderId="15" xfId="92" applyNumberFormat="1" applyFont="1" applyBorder="1" applyAlignment="1">
      <alignment horizontal="left" vertical="center" wrapText="1"/>
    </xf>
    <xf numFmtId="183" fontId="18" fillId="3" borderId="44" xfId="92" applyNumberFormat="1" applyFont="1" applyFill="1" applyBorder="1" applyAlignment="1">
      <alignment horizontal="left" vertical="center"/>
    </xf>
    <xf numFmtId="183" fontId="18" fillId="3" borderId="52" xfId="92" applyNumberFormat="1" applyFont="1" applyFill="1" applyBorder="1" applyAlignment="1">
      <alignment horizontal="left" vertical="center"/>
    </xf>
    <xf numFmtId="183" fontId="18" fillId="3" borderId="11" xfId="92" applyNumberFormat="1" applyFont="1" applyFill="1" applyBorder="1" applyAlignment="1">
      <alignment horizontal="left" vertical="center"/>
    </xf>
    <xf numFmtId="183" fontId="18" fillId="3" borderId="53" xfId="92" applyNumberFormat="1" applyFont="1" applyFill="1" applyBorder="1" applyAlignment="1">
      <alignment horizontal="left" vertical="center"/>
    </xf>
    <xf numFmtId="183" fontId="18" fillId="3" borderId="47" xfId="92" applyNumberFormat="1" applyFont="1" applyFill="1" applyBorder="1" applyAlignment="1">
      <alignment horizontal="left" vertical="center"/>
    </xf>
    <xf numFmtId="183" fontId="18" fillId="3" borderId="48" xfId="92" applyNumberFormat="1" applyFont="1" applyFill="1" applyBorder="1" applyAlignment="1">
      <alignment horizontal="left" vertical="center"/>
    </xf>
    <xf numFmtId="183" fontId="18" fillId="3" borderId="45" xfId="92" applyNumberFormat="1" applyFont="1" applyFill="1" applyBorder="1" applyAlignment="1">
      <alignment horizontal="left" vertical="center"/>
    </xf>
    <xf numFmtId="183" fontId="20" fillId="3" borderId="6" xfId="92" applyNumberFormat="1" applyFont="1" applyFill="1" applyBorder="1" applyAlignment="1">
      <alignment horizontal="left" vertical="center"/>
    </xf>
    <xf numFmtId="183" fontId="20" fillId="3" borderId="12" xfId="92" applyNumberFormat="1" applyFont="1" applyFill="1" applyBorder="1" applyAlignment="1">
      <alignment horizontal="left" vertical="center"/>
    </xf>
    <xf numFmtId="183" fontId="20" fillId="3" borderId="7" xfId="92" applyNumberFormat="1" applyFont="1" applyFill="1" applyBorder="1" applyAlignment="1">
      <alignment horizontal="left" vertical="center"/>
    </xf>
    <xf numFmtId="183" fontId="18" fillId="3" borderId="15" xfId="0" applyNumberFormat="1" applyFont="1" applyFill="1" applyBorder="1" applyAlignment="1">
      <alignment horizontal="left" vertical="center"/>
    </xf>
    <xf numFmtId="183" fontId="20" fillId="3" borderId="47" xfId="92" applyNumberFormat="1" applyFont="1" applyFill="1" applyBorder="1" applyAlignment="1">
      <alignment horizontal="left" vertical="center"/>
    </xf>
    <xf numFmtId="183" fontId="20" fillId="3" borderId="48" xfId="92" applyNumberFormat="1" applyFont="1" applyFill="1" applyBorder="1" applyAlignment="1">
      <alignment horizontal="left" vertical="center"/>
    </xf>
    <xf numFmtId="183" fontId="20" fillId="3" borderId="45" xfId="92" applyNumberFormat="1" applyFont="1" applyFill="1" applyBorder="1" applyAlignment="1">
      <alignment horizontal="left" vertical="center"/>
    </xf>
    <xf numFmtId="183" fontId="18" fillId="0" borderId="44" xfId="92" applyNumberFormat="1" applyFont="1" applyFill="1" applyBorder="1" applyAlignment="1">
      <alignment vertical="center"/>
    </xf>
    <xf numFmtId="183" fontId="36" fillId="0" borderId="10" xfId="0" applyNumberFormat="1" applyFont="1" applyBorder="1" applyAlignment="1">
      <alignment horizontal="left" vertical="center"/>
    </xf>
    <xf numFmtId="183" fontId="29" fillId="0" borderId="10" xfId="0" applyNumberFormat="1" applyFont="1" applyBorder="1" applyAlignment="1">
      <alignment horizontal="left" vertical="center"/>
    </xf>
    <xf numFmtId="183" fontId="29" fillId="0" borderId="13" xfId="0" applyNumberFormat="1" applyFont="1" applyBorder="1" applyAlignment="1">
      <alignment horizontal="left" vertical="center"/>
    </xf>
    <xf numFmtId="183" fontId="29" fillId="0" borderId="10" xfId="1784" applyNumberFormat="1" applyFont="1" applyBorder="1" applyAlignment="1">
      <alignment horizontal="left" vertical="center"/>
    </xf>
    <xf numFmtId="183" fontId="18" fillId="3" borderId="44" xfId="1990" applyNumberFormat="1" applyFont="1" applyFill="1" applyBorder="1" applyAlignment="1">
      <alignment horizontal="left" vertical="center"/>
    </xf>
    <xf numFmtId="183" fontId="33" fillId="3" borderId="44" xfId="1990" applyNumberFormat="1" applyFont="1" applyFill="1" applyBorder="1" applyAlignment="1">
      <alignment horizontal="left" vertical="center"/>
    </xf>
    <xf numFmtId="183" fontId="33" fillId="4" borderId="44" xfId="1990" applyNumberFormat="1" applyFont="1" applyFill="1" applyBorder="1" applyAlignment="1">
      <alignment horizontal="left" vertical="center"/>
    </xf>
    <xf numFmtId="183" fontId="33" fillId="3" borderId="10" xfId="0" applyNumberFormat="1" applyFont="1" applyFill="1" applyBorder="1" applyAlignment="1">
      <alignment horizontal="left" vertical="center"/>
    </xf>
    <xf numFmtId="183" fontId="12" fillId="3" borderId="0" xfId="92" applyNumberFormat="1" applyFont="1" applyFill="1" applyAlignment="1">
      <alignment horizontal="left" vertical="center"/>
    </xf>
    <xf numFmtId="183" fontId="18" fillId="3" borderId="0" xfId="92" applyNumberFormat="1" applyFont="1" applyFill="1" applyBorder="1" applyAlignment="1">
      <alignment horizontal="left" vertical="center"/>
    </xf>
    <xf numFmtId="183" fontId="12" fillId="3" borderId="5" xfId="92" applyNumberFormat="1" applyFont="1" applyFill="1" applyBorder="1" applyAlignment="1">
      <alignment horizontal="left" vertical="center"/>
    </xf>
    <xf numFmtId="183" fontId="20" fillId="3" borderId="0" xfId="92" applyNumberFormat="1" applyFont="1" applyFill="1" applyAlignment="1">
      <alignment horizontal="left" vertical="center"/>
    </xf>
    <xf numFmtId="183" fontId="33" fillId="0" borderId="44" xfId="0" applyNumberFormat="1" applyFont="1" applyBorder="1" applyAlignment="1">
      <alignment horizontal="center" vertical="center"/>
    </xf>
    <xf numFmtId="49" fontId="33" fillId="0" borderId="46" xfId="92" applyNumberFormat="1" applyFont="1" applyBorder="1" applyAlignment="1">
      <alignment horizontal="center" vertical="center" wrapText="1"/>
    </xf>
    <xf numFmtId="49" fontId="24" fillId="0" borderId="46" xfId="92" applyNumberFormat="1" applyFont="1" applyBorder="1" applyAlignment="1">
      <alignment horizontal="center" vertical="center" wrapText="1"/>
    </xf>
    <xf numFmtId="0" fontId="69" fillId="0" borderId="46" xfId="0" applyFont="1" applyBorder="1" applyAlignment="1">
      <alignment horizontal="center" vertical="center"/>
    </xf>
    <xf numFmtId="183" fontId="33" fillId="3" borderId="10" xfId="0" applyNumberFormat="1" applyFont="1" applyFill="1" applyBorder="1" applyAlignment="1">
      <alignment horizontal="center" vertical="center"/>
    </xf>
    <xf numFmtId="183" fontId="33" fillId="3" borderId="44" xfId="92" applyNumberFormat="1" applyFont="1" applyFill="1" applyBorder="1" applyAlignment="1">
      <alignment horizontal="center" vertical="center" wrapText="1"/>
    </xf>
    <xf numFmtId="183" fontId="33" fillId="3" borderId="45" xfId="92" applyNumberFormat="1" applyFont="1" applyFill="1" applyBorder="1" applyAlignment="1">
      <alignment horizontal="center" vertical="center" wrapText="1"/>
    </xf>
    <xf numFmtId="183" fontId="33" fillId="0" borderId="44" xfId="92" applyNumberFormat="1" applyFont="1" applyFill="1" applyBorder="1" applyAlignment="1">
      <alignment horizontal="center" vertical="center"/>
    </xf>
    <xf numFmtId="183" fontId="33" fillId="0" borderId="45" xfId="92" applyNumberFormat="1" applyFont="1" applyFill="1" applyBorder="1" applyAlignment="1">
      <alignment horizontal="center" vertical="center" wrapText="1"/>
    </xf>
    <xf numFmtId="183" fontId="187" fillId="3" borderId="44" xfId="92" applyNumberFormat="1" applyFont="1" applyFill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" fontId="33" fillId="0" borderId="10" xfId="92" applyNumberFormat="1" applyFont="1" applyBorder="1" applyAlignment="1">
      <alignment horizontal="center" vertical="center"/>
    </xf>
    <xf numFmtId="183" fontId="50" fillId="0" borderId="0" xfId="92" applyNumberFormat="1" applyFont="1" applyBorder="1" applyAlignment="1">
      <alignment horizontal="left" vertical="center" wrapText="1"/>
    </xf>
    <xf numFmtId="183" fontId="42" fillId="0" borderId="44" xfId="0" applyNumberFormat="1" applyFont="1" applyBorder="1" applyAlignment="1">
      <alignment horizontal="left" vertical="center"/>
    </xf>
    <xf numFmtId="183" fontId="42" fillId="0" borderId="44" xfId="0" applyNumberFormat="1" applyFont="1" applyFill="1" applyBorder="1" applyAlignment="1">
      <alignment horizontal="left" vertical="center"/>
    </xf>
    <xf numFmtId="183" fontId="42" fillId="0" borderId="10" xfId="0" applyNumberFormat="1" applyFont="1" applyFill="1" applyBorder="1" applyAlignment="1">
      <alignment horizontal="center" vertical="center"/>
    </xf>
    <xf numFmtId="200" fontId="4" fillId="0" borderId="44" xfId="92" applyNumberFormat="1" applyFont="1" applyBorder="1" applyAlignment="1">
      <alignment horizontal="center" vertical="center"/>
    </xf>
    <xf numFmtId="49" fontId="33" fillId="0" borderId="44" xfId="92" applyNumberFormat="1" applyFont="1" applyFill="1" applyBorder="1" applyAlignment="1">
      <alignment horizontal="center" vertical="center" wrapText="1"/>
    </xf>
    <xf numFmtId="49" fontId="29" fillId="0" borderId="13" xfId="92" applyNumberFormat="1" applyFont="1" applyBorder="1" applyAlignment="1">
      <alignment horizontal="center" vertical="center" wrapText="1"/>
    </xf>
    <xf numFmtId="49" fontId="33" fillId="0" borderId="13" xfId="92" applyNumberFormat="1" applyFont="1" applyBorder="1" applyAlignment="1">
      <alignment horizontal="center" vertical="center" wrapText="1"/>
    </xf>
    <xf numFmtId="49" fontId="33" fillId="0" borderId="44" xfId="92" applyNumberFormat="1" applyFont="1" applyBorder="1" applyAlignment="1">
      <alignment horizontal="center" vertical="center" wrapText="1"/>
    </xf>
    <xf numFmtId="183" fontId="29" fillId="0" borderId="44" xfId="92" applyNumberFormat="1" applyFont="1" applyBorder="1" applyAlignment="1">
      <alignment horizontal="center" vertical="center" wrapText="1"/>
    </xf>
    <xf numFmtId="183" fontId="33" fillId="0" borderId="10" xfId="2088" applyNumberFormat="1" applyFont="1" applyBorder="1" applyAlignment="1">
      <alignment horizontal="center" vertical="center" wrapText="1"/>
    </xf>
    <xf numFmtId="183" fontId="33" fillId="0" borderId="44" xfId="2088" applyNumberFormat="1" applyFont="1" applyBorder="1" applyAlignment="1">
      <alignment horizontal="center" vertical="center" wrapText="1"/>
    </xf>
    <xf numFmtId="183" fontId="18" fillId="0" borderId="0" xfId="92" applyNumberFormat="1" applyFont="1" applyBorder="1" applyAlignment="1">
      <alignment horizontal="left" vertical="center"/>
    </xf>
    <xf numFmtId="183" fontId="18" fillId="0" borderId="10" xfId="0" applyNumberFormat="1" applyFont="1" applyBorder="1" applyAlignment="1">
      <alignment horizontal="center" vertical="center"/>
    </xf>
    <xf numFmtId="183" fontId="12" fillId="0" borderId="0" xfId="92" applyNumberFormat="1" applyFont="1"/>
    <xf numFmtId="183" fontId="188" fillId="36" borderId="13" xfId="0" applyNumberFormat="1" applyFont="1" applyFill="1" applyBorder="1" applyAlignment="1">
      <alignment horizontal="center" vertical="center"/>
    </xf>
    <xf numFmtId="183" fontId="188" fillId="36" borderId="10" xfId="0" applyNumberFormat="1" applyFont="1" applyFill="1" applyBorder="1" applyAlignment="1">
      <alignment horizontal="center" vertical="center"/>
    </xf>
    <xf numFmtId="183" fontId="47" fillId="3" borderId="4" xfId="1213" applyNumberFormat="1" applyFont="1" applyFill="1" applyBorder="1" applyAlignment="1">
      <alignment horizontal="center" vertical="center"/>
    </xf>
    <xf numFmtId="183" fontId="34" fillId="3" borderId="0" xfId="92" applyNumberFormat="1" applyFont="1" applyFill="1" applyBorder="1"/>
    <xf numFmtId="183" fontId="34" fillId="0" borderId="0" xfId="92" applyNumberFormat="1" applyFont="1" applyBorder="1"/>
    <xf numFmtId="183" fontId="12" fillId="0" borderId="0" xfId="92" applyNumberFormat="1" applyFont="1" applyBorder="1"/>
    <xf numFmtId="183" fontId="67" fillId="3" borderId="4" xfId="1213" applyNumberFormat="1" applyFont="1" applyFill="1" applyBorder="1" applyAlignment="1">
      <alignment horizontal="center" vertical="center"/>
    </xf>
    <xf numFmtId="183" fontId="36" fillId="3" borderId="4" xfId="1044" applyNumberFormat="1" applyFont="1" applyFill="1" applyBorder="1" applyAlignment="1">
      <alignment horizontal="center" vertical="center"/>
    </xf>
    <xf numFmtId="183" fontId="20" fillId="0" borderId="0" xfId="92" applyNumberFormat="1" applyFont="1" applyBorder="1" applyAlignment="1">
      <alignment horizontal="center" vertical="center" wrapText="1"/>
    </xf>
    <xf numFmtId="183" fontId="19" fillId="0" borderId="0" xfId="92" applyNumberFormat="1" applyFont="1" applyBorder="1"/>
    <xf numFmtId="183" fontId="19" fillId="0" borderId="0" xfId="92" applyNumberFormat="1" applyFont="1"/>
    <xf numFmtId="183" fontId="12" fillId="0" borderId="0" xfId="92" applyNumberFormat="1" applyFont="1" applyAlignment="1">
      <alignment vertical="center"/>
    </xf>
    <xf numFmtId="183" fontId="19" fillId="0" borderId="0" xfId="92" applyNumberFormat="1" applyFont="1" applyBorder="1" applyAlignment="1">
      <alignment vertical="center"/>
    </xf>
    <xf numFmtId="183" fontId="19" fillId="0" borderId="0" xfId="92" applyNumberFormat="1" applyFont="1" applyAlignment="1">
      <alignment vertical="center"/>
    </xf>
    <xf numFmtId="183" fontId="26" fillId="3" borderId="4" xfId="1213" applyNumberFormat="1" applyFont="1" applyFill="1" applyBorder="1" applyAlignment="1">
      <alignment horizontal="center" vertical="center"/>
    </xf>
    <xf numFmtId="183" fontId="36" fillId="0" borderId="4" xfId="1044" applyNumberFormat="1" applyFont="1" applyFill="1" applyBorder="1" applyAlignment="1">
      <alignment horizontal="center" vertical="center"/>
    </xf>
    <xf numFmtId="183" fontId="26" fillId="0" borderId="4" xfId="1213" applyNumberFormat="1" applyFont="1" applyFill="1" applyBorder="1" applyAlignment="1">
      <alignment horizontal="center" vertical="center"/>
    </xf>
    <xf numFmtId="183" fontId="32" fillId="7" borderId="10" xfId="1790" applyNumberFormat="1" applyFont="1" applyFill="1" applyBorder="1" applyAlignment="1">
      <alignment horizontal="center" vertical="center"/>
    </xf>
    <xf numFmtId="183" fontId="21" fillId="0" borderId="0" xfId="92" applyNumberFormat="1" applyFont="1" applyBorder="1" applyAlignment="1">
      <alignment vertical="center"/>
    </xf>
    <xf numFmtId="183" fontId="11" fillId="0" borderId="0" xfId="92" applyNumberFormat="1" applyFont="1" applyBorder="1" applyAlignment="1">
      <alignment vertical="center"/>
    </xf>
    <xf numFmtId="183" fontId="11" fillId="0" borderId="0" xfId="92" applyNumberFormat="1" applyFont="1" applyAlignment="1">
      <alignment vertical="center"/>
    </xf>
    <xf numFmtId="183" fontId="18" fillId="0" borderId="2" xfId="2681" applyNumberFormat="1" applyFont="1" applyBorder="1" applyAlignment="1">
      <alignment horizontal="center" vertical="center"/>
    </xf>
    <xf numFmtId="183" fontId="33" fillId="0" borderId="10" xfId="2678" applyNumberFormat="1" applyFont="1" applyFill="1" applyBorder="1" applyAlignment="1">
      <alignment horizontal="center" vertical="center"/>
    </xf>
    <xf numFmtId="183" fontId="11" fillId="0" borderId="0" xfId="92" applyNumberFormat="1" applyFont="1" applyBorder="1"/>
    <xf numFmtId="183" fontId="21" fillId="0" borderId="0" xfId="92" applyNumberFormat="1" applyFont="1" applyAlignment="1">
      <alignment vertical="center"/>
    </xf>
    <xf numFmtId="183" fontId="18" fillId="0" borderId="9" xfId="2681" applyNumberFormat="1" applyFont="1" applyBorder="1" applyAlignment="1">
      <alignment horizontal="center" vertical="center"/>
    </xf>
    <xf numFmtId="183" fontId="18" fillId="0" borderId="10" xfId="2681" applyNumberFormat="1" applyFont="1" applyBorder="1" applyAlignment="1">
      <alignment horizontal="center" vertical="center"/>
    </xf>
    <xf numFmtId="183" fontId="33" fillId="3" borderId="44" xfId="0" applyNumberFormat="1" applyFont="1" applyFill="1" applyBorder="1" applyAlignment="1">
      <alignment horizontal="center" vertical="center"/>
    </xf>
    <xf numFmtId="200" fontId="50" fillId="0" borderId="0" xfId="92" applyNumberFormat="1" applyFont="1" applyBorder="1" applyAlignment="1">
      <alignment horizontal="left" vertical="center"/>
    </xf>
    <xf numFmtId="0" fontId="33" fillId="0" borderId="44" xfId="92" applyNumberFormat="1" applyFont="1" applyBorder="1" applyAlignment="1">
      <alignment vertical="center" wrapText="1"/>
    </xf>
    <xf numFmtId="0" fontId="33" fillId="0" borderId="44" xfId="92" applyNumberFormat="1" applyFont="1" applyBorder="1" applyAlignment="1">
      <alignment horizontal="left" vertical="center" wrapText="1"/>
    </xf>
    <xf numFmtId="49" fontId="18" fillId="0" borderId="44" xfId="92" applyNumberFormat="1" applyFont="1" applyBorder="1" applyAlignment="1">
      <alignment horizontal="center" vertical="center" wrapText="1"/>
    </xf>
    <xf numFmtId="0" fontId="19" fillId="0" borderId="0" xfId="1128" applyNumberFormat="1" applyFont="1" applyFill="1" applyBorder="1" applyAlignment="1">
      <alignment horizontal="left" vertical="center" wrapText="1"/>
    </xf>
    <xf numFmtId="183" fontId="33" fillId="0" borderId="10" xfId="92" applyNumberFormat="1" applyFont="1" applyFill="1" applyBorder="1" applyAlignment="1">
      <alignment horizontal="center" vertical="center"/>
    </xf>
    <xf numFmtId="0" fontId="20" fillId="0" borderId="44" xfId="0" applyNumberFormat="1" applyFont="1" applyFill="1" applyBorder="1" applyAlignment="1">
      <alignment horizontal="center" vertical="center"/>
    </xf>
    <xf numFmtId="0" fontId="12" fillId="0" borderId="44" xfId="0" applyNumberFormat="1" applyFont="1" applyFill="1" applyBorder="1" applyAlignment="1"/>
    <xf numFmtId="0" fontId="55" fillId="0" borderId="44" xfId="0" applyNumberFormat="1" applyFont="1" applyFill="1" applyBorder="1" applyAlignment="1"/>
    <xf numFmtId="0" fontId="12" fillId="0" borderId="44" xfId="0" applyNumberFormat="1" applyFont="1" applyFill="1" applyBorder="1" applyAlignment="1">
      <alignment horizontal="center"/>
    </xf>
    <xf numFmtId="183" fontId="34" fillId="3" borderId="11" xfId="92" applyNumberFormat="1" applyFont="1" applyFill="1" applyBorder="1" applyAlignment="1">
      <alignment vertical="center"/>
    </xf>
    <xf numFmtId="49" fontId="18" fillId="0" borderId="13" xfId="92" applyNumberFormat="1" applyFont="1" applyBorder="1" applyAlignment="1">
      <alignment horizontal="center" vertical="center" wrapText="1"/>
    </xf>
    <xf numFmtId="49" fontId="36" fillId="0" borderId="44" xfId="92" applyNumberFormat="1" applyFont="1" applyBorder="1" applyAlignment="1">
      <alignment horizontal="center" vertical="center" wrapText="1"/>
    </xf>
    <xf numFmtId="49" fontId="33" fillId="0" borderId="44" xfId="92" applyNumberFormat="1" applyFont="1" applyBorder="1" applyAlignment="1">
      <alignment horizontal="center" vertical="center" wrapText="1"/>
    </xf>
    <xf numFmtId="200" fontId="33" fillId="0" borderId="44" xfId="0" applyNumberFormat="1" applyFont="1" applyFill="1" applyBorder="1" applyAlignment="1">
      <alignment horizontal="center" vertical="center" wrapText="1"/>
    </xf>
    <xf numFmtId="200" fontId="33" fillId="0" borderId="48" xfId="0" applyNumberFormat="1" applyFont="1" applyFill="1" applyBorder="1" applyAlignment="1">
      <alignment horizontal="left" vertical="center" wrapText="1"/>
    </xf>
    <xf numFmtId="200" fontId="12" fillId="0" borderId="0" xfId="92" applyNumberFormat="1" applyFont="1" applyFill="1" applyBorder="1" applyAlignment="1">
      <alignment vertical="center"/>
    </xf>
    <xf numFmtId="200" fontId="19" fillId="0" borderId="0" xfId="92" applyNumberFormat="1" applyFont="1" applyFill="1" applyBorder="1" applyAlignment="1">
      <alignment vertical="center"/>
    </xf>
    <xf numFmtId="49" fontId="189" fillId="0" borderId="0" xfId="949" applyNumberFormat="1" applyFont="1" applyBorder="1" applyAlignment="1">
      <alignment horizontal="left" vertical="center"/>
    </xf>
    <xf numFmtId="203" fontId="190" fillId="0" borderId="0" xfId="949" applyNumberFormat="1" applyFont="1" applyBorder="1" applyAlignment="1">
      <alignment horizontal="center" vertical="center"/>
    </xf>
    <xf numFmtId="183" fontId="67" fillId="7" borderId="10" xfId="0" applyNumberFormat="1" applyFont="1" applyFill="1" applyBorder="1" applyAlignment="1">
      <alignment horizontal="center"/>
    </xf>
    <xf numFmtId="183" fontId="29" fillId="0" borderId="10" xfId="0" applyNumberFormat="1" applyFont="1" applyBorder="1" applyAlignment="1">
      <alignment horizontal="center" vertical="center"/>
    </xf>
    <xf numFmtId="183" fontId="36" fillId="0" borderId="10" xfId="0" applyNumberFormat="1" applyFont="1" applyBorder="1" applyAlignment="1">
      <alignment horizontal="center" vertical="center"/>
    </xf>
    <xf numFmtId="183" fontId="29" fillId="0" borderId="2" xfId="0" applyNumberFormat="1" applyFont="1" applyBorder="1" applyAlignment="1">
      <alignment horizontal="center" vertical="center"/>
    </xf>
    <xf numFmtId="183" fontId="29" fillId="0" borderId="10" xfId="0" applyNumberFormat="1" applyFont="1" applyBorder="1" applyAlignment="1">
      <alignment horizontal="center"/>
    </xf>
    <xf numFmtId="183" fontId="36" fillId="0" borderId="10" xfId="0" applyNumberFormat="1" applyFont="1" applyBorder="1" applyAlignment="1">
      <alignment horizontal="center"/>
    </xf>
    <xf numFmtId="200" fontId="34" fillId="0" borderId="0" xfId="92" applyNumberFormat="1" applyFont="1" applyFill="1" applyBorder="1" applyAlignment="1">
      <alignment vertical="center"/>
    </xf>
    <xf numFmtId="0" fontId="191" fillId="0" borderId="0" xfId="92" applyNumberFormat="1" applyFont="1" applyBorder="1"/>
    <xf numFmtId="0" fontId="191" fillId="0" borderId="0" xfId="949" applyNumberFormat="1" applyFont="1" applyBorder="1"/>
    <xf numFmtId="200" fontId="19" fillId="0" borderId="12" xfId="92" applyNumberFormat="1" applyFont="1" applyFill="1" applyBorder="1" applyAlignment="1">
      <alignment vertical="center"/>
    </xf>
    <xf numFmtId="200" fontId="34" fillId="0" borderId="12" xfId="92" applyNumberFormat="1" applyFont="1" applyFill="1" applyBorder="1" applyAlignment="1">
      <alignment vertical="center"/>
    </xf>
    <xf numFmtId="200" fontId="19" fillId="0" borderId="0" xfId="92" applyNumberFormat="1" applyFont="1" applyFill="1" applyBorder="1"/>
    <xf numFmtId="200" fontId="19" fillId="0" borderId="0" xfId="92" applyNumberFormat="1" applyFont="1" applyFill="1"/>
    <xf numFmtId="200" fontId="19" fillId="0" borderId="0" xfId="92" applyNumberFormat="1" applyFont="1" applyFill="1" applyAlignment="1">
      <alignment vertical="center"/>
    </xf>
    <xf numFmtId="200" fontId="12" fillId="0" borderId="0" xfId="92" applyNumberFormat="1" applyFont="1" applyBorder="1" applyAlignment="1">
      <alignment horizontal="left" vertical="center" wrapText="1"/>
    </xf>
    <xf numFmtId="200" fontId="12" fillId="0" borderId="0" xfId="92" applyNumberFormat="1" applyFont="1" applyFill="1" applyBorder="1" applyAlignment="1">
      <alignment horizontal="left" vertical="center" wrapText="1"/>
    </xf>
    <xf numFmtId="200" fontId="33" fillId="0" borderId="44" xfId="0" applyNumberFormat="1" applyFont="1" applyFill="1" applyBorder="1" applyAlignment="1">
      <alignment horizontal="center" vertical="center" wrapText="1"/>
    </xf>
    <xf numFmtId="200" fontId="33" fillId="0" borderId="48" xfId="0" applyNumberFormat="1" applyFont="1" applyFill="1" applyBorder="1" applyAlignment="1">
      <alignment horizontal="left" vertical="center" wrapText="1"/>
    </xf>
    <xf numFmtId="183" fontId="19" fillId="0" borderId="0" xfId="92" applyNumberFormat="1" applyFont="1" applyBorder="1" applyAlignment="1">
      <alignment horizontal="left" vertical="center" wrapText="1"/>
    </xf>
    <xf numFmtId="183" fontId="18" fillId="0" borderId="11" xfId="0" applyNumberFormat="1" applyFont="1" applyFill="1" applyBorder="1" applyAlignment="1">
      <alignment vertical="center"/>
    </xf>
    <xf numFmtId="183" fontId="18" fillId="0" borderId="9" xfId="0" applyNumberFormat="1" applyFont="1" applyFill="1" applyBorder="1" applyAlignment="1">
      <alignment vertical="center"/>
    </xf>
    <xf numFmtId="183" fontId="18" fillId="0" borderId="0" xfId="0" applyNumberFormat="1" applyFont="1" applyFill="1" applyBorder="1" applyAlignment="1">
      <alignment vertical="center"/>
    </xf>
    <xf numFmtId="183" fontId="18" fillId="0" borderId="5" xfId="0" applyNumberFormat="1" applyFont="1" applyFill="1" applyBorder="1" applyAlignment="1">
      <alignment vertical="center"/>
    </xf>
    <xf numFmtId="183" fontId="18" fillId="0" borderId="58" xfId="0" applyNumberFormat="1" applyFont="1" applyFill="1" applyBorder="1" applyAlignment="1">
      <alignment vertical="center"/>
    </xf>
    <xf numFmtId="183" fontId="18" fillId="0" borderId="59" xfId="0" applyNumberFormat="1" applyFont="1" applyFill="1" applyBorder="1" applyAlignment="1">
      <alignment vertical="center"/>
    </xf>
    <xf numFmtId="183" fontId="18" fillId="0" borderId="8" xfId="0" applyNumberFormat="1" applyFont="1" applyFill="1" applyBorder="1" applyAlignment="1">
      <alignment vertical="center"/>
    </xf>
    <xf numFmtId="183" fontId="18" fillId="0" borderId="4" xfId="0" applyNumberFormat="1" applyFont="1" applyFill="1" applyBorder="1" applyAlignment="1">
      <alignment vertical="center"/>
    </xf>
    <xf numFmtId="183" fontId="18" fillId="0" borderId="57" xfId="0" applyNumberFormat="1" applyFont="1" applyFill="1" applyBorder="1" applyAlignment="1">
      <alignment vertical="center"/>
    </xf>
    <xf numFmtId="200" fontId="33" fillId="0" borderId="10" xfId="92" applyNumberFormat="1" applyFont="1" applyBorder="1" applyAlignment="1">
      <alignment horizontal="left" vertical="center" wrapText="1"/>
    </xf>
    <xf numFmtId="4" fontId="33" fillId="0" borderId="44" xfId="92" applyNumberFormat="1" applyFont="1" applyFill="1" applyBorder="1" applyAlignment="1">
      <alignment horizontal="left" vertical="center" wrapText="1"/>
    </xf>
    <xf numFmtId="183" fontId="33" fillId="0" borderId="44" xfId="1802" applyNumberFormat="1" applyFont="1" applyBorder="1" applyAlignment="1">
      <alignment horizontal="left" vertical="center"/>
    </xf>
    <xf numFmtId="183" fontId="33" fillId="3" borderId="44" xfId="2673" applyNumberFormat="1" applyFont="1" applyFill="1" applyBorder="1" applyAlignment="1">
      <alignment horizontal="left" vertical="top" wrapText="1"/>
    </xf>
    <xf numFmtId="183" fontId="33" fillId="3" borderId="44" xfId="0" applyNumberFormat="1" applyFont="1" applyFill="1" applyBorder="1" applyAlignment="1">
      <alignment horizontal="left" vertical="top"/>
    </xf>
    <xf numFmtId="183" fontId="33" fillId="0" borderId="44" xfId="0" applyNumberFormat="1" applyFont="1" applyFill="1" applyBorder="1" applyAlignment="1">
      <alignment horizontal="left" vertical="top"/>
    </xf>
    <xf numFmtId="49" fontId="33" fillId="0" borderId="10" xfId="92" applyNumberFormat="1" applyFont="1" applyBorder="1" applyAlignment="1">
      <alignment horizontal="center" vertical="center" wrapText="1"/>
    </xf>
    <xf numFmtId="183" fontId="33" fillId="0" borderId="10" xfId="92" applyNumberFormat="1" applyFont="1" applyBorder="1" applyAlignment="1">
      <alignment horizontal="center" vertical="center" wrapText="1"/>
    </xf>
    <xf numFmtId="49" fontId="33" fillId="0" borderId="44" xfId="92" applyNumberFormat="1" applyFont="1" applyBorder="1" applyAlignment="1">
      <alignment horizontal="center" vertical="center" wrapText="1"/>
    </xf>
    <xf numFmtId="183" fontId="33" fillId="0" borderId="2" xfId="92" applyNumberFormat="1" applyFont="1" applyFill="1" applyBorder="1" applyAlignment="1">
      <alignment horizontal="center" vertical="center"/>
    </xf>
    <xf numFmtId="183" fontId="33" fillId="0" borderId="44" xfId="517" applyNumberFormat="1" applyFont="1" applyBorder="1" applyAlignment="1">
      <alignment horizontal="center" vertical="center"/>
    </xf>
    <xf numFmtId="49" fontId="33" fillId="3" borderId="2" xfId="92" applyNumberFormat="1" applyFont="1" applyFill="1" applyBorder="1" applyAlignment="1">
      <alignment horizontal="center" vertical="center" wrapText="1"/>
    </xf>
    <xf numFmtId="49" fontId="33" fillId="3" borderId="45" xfId="92" applyNumberFormat="1" applyFont="1" applyFill="1" applyBorder="1" applyAlignment="1">
      <alignment horizontal="center" vertical="center" wrapText="1"/>
    </xf>
    <xf numFmtId="200" fontId="33" fillId="3" borderId="44" xfId="2091" applyNumberFormat="1" applyFont="1" applyFill="1" applyBorder="1" applyAlignment="1">
      <alignment horizontal="center" vertical="center"/>
    </xf>
    <xf numFmtId="183" fontId="33" fillId="3" borderId="10" xfId="2091" applyNumberFormat="1" applyFont="1" applyFill="1" applyBorder="1" applyAlignment="1">
      <alignment horizontal="center" vertical="center"/>
    </xf>
    <xf numFmtId="200" fontId="33" fillId="3" borderId="10" xfId="2091" applyNumberFormat="1" applyFont="1" applyFill="1" applyBorder="1" applyAlignment="1">
      <alignment horizontal="center" vertical="center"/>
    </xf>
    <xf numFmtId="49" fontId="33" fillId="0" borderId="45" xfId="92" applyNumberFormat="1" applyFont="1" applyBorder="1" applyAlignment="1">
      <alignment horizontal="center" vertical="center" wrapText="1"/>
    </xf>
    <xf numFmtId="49" fontId="33" fillId="0" borderId="2" xfId="92" applyNumberFormat="1" applyFont="1" applyFill="1" applyBorder="1" applyAlignment="1">
      <alignment horizontal="center" vertical="center" wrapText="1"/>
    </xf>
    <xf numFmtId="183" fontId="18" fillId="3" borderId="0" xfId="92" applyNumberFormat="1" applyFont="1" applyFill="1" applyAlignment="1">
      <alignment horizontal="left" vertical="center" wrapText="1"/>
    </xf>
    <xf numFmtId="183" fontId="19" fillId="3" borderId="48" xfId="92" applyNumberFormat="1" applyFont="1" applyFill="1" applyBorder="1" applyAlignment="1">
      <alignment horizontal="left" vertical="center"/>
    </xf>
    <xf numFmtId="183" fontId="19" fillId="3" borderId="45" xfId="92" applyNumberFormat="1" applyFont="1" applyFill="1" applyBorder="1" applyAlignment="1">
      <alignment horizontal="left" vertical="center"/>
    </xf>
    <xf numFmtId="183" fontId="19" fillId="3" borderId="0" xfId="92" applyNumberFormat="1" applyFont="1" applyFill="1" applyAlignment="1">
      <alignment horizontal="left" vertical="center" wrapText="1"/>
    </xf>
    <xf numFmtId="183" fontId="18" fillId="3" borderId="22" xfId="92" applyNumberFormat="1" applyFont="1" applyFill="1" applyBorder="1" applyAlignment="1">
      <alignment horizontal="left" vertical="center"/>
    </xf>
    <xf numFmtId="183" fontId="20" fillId="3" borderId="0" xfId="92" applyNumberFormat="1" applyFont="1" applyFill="1" applyBorder="1" applyAlignment="1">
      <alignment horizontal="left" vertical="center"/>
    </xf>
    <xf numFmtId="183" fontId="19" fillId="3" borderId="5" xfId="92" applyNumberFormat="1" applyFont="1" applyFill="1" applyBorder="1" applyAlignment="1">
      <alignment horizontal="left" vertical="center"/>
    </xf>
    <xf numFmtId="201" fontId="34" fillId="0" borderId="44" xfId="0" applyNumberFormat="1" applyFont="1" applyFill="1" applyBorder="1" applyAlignment="1">
      <alignment horizontal="center" vertical="center" wrapText="1"/>
    </xf>
    <xf numFmtId="183" fontId="33" fillId="0" borderId="0" xfId="0" applyNumberFormat="1" applyFont="1" applyFill="1" applyBorder="1" applyAlignment="1">
      <alignment vertical="center"/>
    </xf>
    <xf numFmtId="0" fontId="12" fillId="3" borderId="10" xfId="736" applyNumberFormat="1" applyFont="1" applyFill="1" applyBorder="1" applyAlignment="1">
      <alignment horizontal="left" vertical="center" wrapText="1"/>
    </xf>
    <xf numFmtId="200" fontId="12" fillId="3" borderId="10" xfId="736" applyNumberFormat="1" applyFont="1" applyFill="1" applyBorder="1" applyAlignment="1">
      <alignment horizontal="left" vertical="center" wrapText="1"/>
    </xf>
    <xf numFmtId="200" fontId="12" fillId="0" borderId="44" xfId="168" applyNumberFormat="1" applyFont="1" applyFill="1" applyBorder="1" applyAlignment="1">
      <alignment horizontal="center" vertical="center" wrapText="1"/>
    </xf>
    <xf numFmtId="200" fontId="34" fillId="0" borderId="44" xfId="168" applyNumberFormat="1" applyFont="1" applyFill="1" applyBorder="1" applyAlignment="1">
      <alignment horizontal="center" vertical="center" wrapText="1"/>
    </xf>
    <xf numFmtId="0" fontId="12" fillId="3" borderId="10" xfId="736" applyNumberFormat="1" applyFont="1" applyFill="1" applyBorder="1" applyAlignment="1">
      <alignment horizontal="left"/>
    </xf>
    <xf numFmtId="200" fontId="12" fillId="3" borderId="10" xfId="736" applyNumberFormat="1" applyFont="1" applyFill="1" applyBorder="1" applyAlignment="1">
      <alignment horizontal="left"/>
    </xf>
    <xf numFmtId="0" fontId="18" fillId="0" borderId="44" xfId="0" applyNumberFormat="1" applyFont="1" applyFill="1" applyBorder="1" applyAlignment="1">
      <alignment horizontal="left" vertical="center"/>
    </xf>
    <xf numFmtId="0" fontId="26" fillId="0" borderId="44" xfId="168" applyNumberFormat="1" applyFont="1" applyFill="1" applyBorder="1" applyAlignment="1">
      <alignment horizontal="left" vertical="center"/>
    </xf>
    <xf numFmtId="0" fontId="12" fillId="3" borderId="10" xfId="736" applyNumberFormat="1" applyFont="1" applyFill="1" applyBorder="1" applyAlignment="1">
      <alignment horizontal="left" vertical="center" wrapText="1"/>
    </xf>
    <xf numFmtId="183" fontId="18" fillId="35" borderId="44" xfId="0" applyNumberFormat="1" applyFont="1" applyFill="1" applyBorder="1" applyAlignment="1">
      <alignment horizontal="left" vertical="center"/>
    </xf>
    <xf numFmtId="183" fontId="18" fillId="3" borderId="44" xfId="1500" applyNumberFormat="1" applyFont="1" applyFill="1" applyBorder="1" applyAlignment="1">
      <alignment horizontal="left" vertical="center"/>
    </xf>
    <xf numFmtId="183" fontId="12" fillId="35" borderId="44" xfId="0" applyNumberFormat="1" applyFont="1" applyFill="1" applyBorder="1" applyAlignment="1">
      <alignment vertical="center"/>
    </xf>
    <xf numFmtId="183" fontId="12" fillId="3" borderId="44" xfId="0" applyNumberFormat="1" applyFont="1" applyFill="1" applyBorder="1" applyAlignment="1"/>
    <xf numFmtId="183" fontId="47" fillId="0" borderId="10" xfId="0" applyNumberFormat="1" applyFont="1" applyBorder="1" applyAlignment="1">
      <alignment horizontal="left" vertical="center"/>
    </xf>
    <xf numFmtId="0" fontId="35" fillId="8" borderId="44" xfId="92" applyNumberFormat="1" applyFont="1" applyFill="1" applyBorder="1" applyAlignment="1">
      <alignment horizontal="center" vertical="center" wrapText="1"/>
    </xf>
    <xf numFmtId="4" fontId="18" fillId="0" borderId="44" xfId="92" applyNumberFormat="1" applyFont="1" applyBorder="1" applyAlignment="1">
      <alignment horizontal="left" vertical="center" wrapText="1"/>
    </xf>
    <xf numFmtId="49" fontId="18" fillId="0" borderId="13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183" fontId="18" fillId="0" borderId="10" xfId="92" applyNumberFormat="1" applyFont="1" applyBorder="1" applyAlignment="1">
      <alignment horizontal="center" vertical="center" wrapText="1"/>
    </xf>
    <xf numFmtId="49" fontId="33" fillId="0" borderId="10" xfId="92" applyNumberFormat="1" applyFont="1" applyBorder="1" applyAlignment="1">
      <alignment horizontal="center" vertical="center" wrapText="1"/>
    </xf>
    <xf numFmtId="183" fontId="32" fillId="3" borderId="3" xfId="92" applyNumberFormat="1" applyFont="1" applyFill="1" applyBorder="1" applyAlignment="1">
      <alignment horizontal="center" vertical="center" wrapText="1"/>
    </xf>
    <xf numFmtId="183" fontId="33" fillId="0" borderId="2" xfId="92" applyNumberFormat="1" applyFont="1" applyBorder="1" applyAlignment="1">
      <alignment horizontal="center" vertical="center"/>
    </xf>
    <xf numFmtId="183" fontId="29" fillId="0" borderId="13" xfId="1784" applyNumberFormat="1" applyFont="1" applyBorder="1" applyAlignment="1">
      <alignment horizontal="left" vertical="center"/>
    </xf>
    <xf numFmtId="183" fontId="29" fillId="0" borderId="2" xfId="0" applyNumberFormat="1" applyFont="1" applyBorder="1" applyAlignment="1">
      <alignment horizontal="left" vertical="center"/>
    </xf>
    <xf numFmtId="183" fontId="33" fillId="0" borderId="2" xfId="0" applyNumberFormat="1" applyFont="1" applyBorder="1" applyAlignment="1">
      <alignment horizontal="center" vertical="center"/>
    </xf>
    <xf numFmtId="200" fontId="42" fillId="0" borderId="10" xfId="92" applyNumberFormat="1" applyFont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 wrapText="1"/>
    </xf>
    <xf numFmtId="0" fontId="47" fillId="0" borderId="10" xfId="2680" applyNumberFormat="1" applyFont="1" applyBorder="1" applyAlignment="1">
      <alignment horizontal="left" vertical="center"/>
    </xf>
    <xf numFmtId="0" fontId="47" fillId="3" borderId="10" xfId="0" applyNumberFormat="1" applyFont="1" applyFill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/>
    </xf>
    <xf numFmtId="0" fontId="26" fillId="0" borderId="0" xfId="0" applyNumberFormat="1" applyFont="1" applyAlignment="1">
      <alignment horizontal="left" vertical="center"/>
    </xf>
    <xf numFmtId="0" fontId="47" fillId="0" borderId="10" xfId="2303" applyNumberFormat="1" applyFont="1" applyFill="1" applyBorder="1" applyAlignment="1">
      <alignment horizontal="left" vertical="center"/>
    </xf>
    <xf numFmtId="0" fontId="12" fillId="0" borderId="44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center"/>
    </xf>
    <xf numFmtId="0" fontId="12" fillId="0" borderId="44" xfId="0" applyNumberFormat="1" applyFont="1" applyFill="1" applyBorder="1" applyAlignment="1">
      <alignment horizontal="center"/>
    </xf>
    <xf numFmtId="0" fontId="12" fillId="0" borderId="44" xfId="0" applyNumberFormat="1" applyFont="1" applyFill="1" applyBorder="1" applyAlignment="1">
      <alignment horizontal="center" vertical="center"/>
    </xf>
    <xf numFmtId="183" fontId="20" fillId="37" borderId="65" xfId="92" applyNumberFormat="1" applyFont="1" applyFill="1" applyBorder="1" applyAlignment="1">
      <alignment horizontal="left" vertical="center"/>
    </xf>
    <xf numFmtId="183" fontId="18" fillId="37" borderId="65" xfId="92" applyNumberFormat="1" applyFont="1" applyFill="1" applyBorder="1" applyAlignment="1">
      <alignment horizontal="left" vertical="center"/>
    </xf>
    <xf numFmtId="183" fontId="33" fillId="0" borderId="10" xfId="92" applyNumberFormat="1" applyFont="1" applyBorder="1" applyAlignment="1">
      <alignment horizontal="center" vertical="center" wrapText="1"/>
    </xf>
    <xf numFmtId="183" fontId="50" fillId="0" borderId="10" xfId="0" applyNumberFormat="1" applyFont="1" applyFill="1" applyBorder="1" applyAlignment="1">
      <alignment horizontal="center" vertical="center"/>
    </xf>
    <xf numFmtId="183" fontId="50" fillId="0" borderId="10" xfId="0" applyNumberFormat="1" applyFont="1" applyBorder="1" applyAlignment="1">
      <alignment horizontal="center" vertical="center"/>
    </xf>
    <xf numFmtId="183" fontId="35" fillId="3" borderId="44" xfId="92" applyNumberFormat="1" applyFont="1" applyFill="1" applyBorder="1" applyAlignment="1">
      <alignment horizontal="center" vertical="center" wrapText="1"/>
    </xf>
    <xf numFmtId="183" fontId="33" fillId="3" borderId="10" xfId="2088" applyNumberFormat="1" applyFont="1" applyFill="1" applyBorder="1" applyAlignment="1">
      <alignment horizontal="center" vertical="center" wrapText="1"/>
    </xf>
    <xf numFmtId="183" fontId="33" fillId="3" borderId="44" xfId="2088" applyNumberFormat="1" applyFont="1" applyFill="1" applyBorder="1" applyAlignment="1">
      <alignment horizontal="center" vertical="center" wrapText="1"/>
    </xf>
    <xf numFmtId="183" fontId="33" fillId="0" borderId="4" xfId="92" applyNumberFormat="1" applyFont="1" applyFill="1" applyBorder="1" applyAlignment="1">
      <alignment horizontal="left" vertical="center"/>
    </xf>
    <xf numFmtId="183" fontId="18" fillId="0" borderId="0" xfId="0" applyNumberFormat="1" applyFont="1" applyFill="1" applyBorder="1" applyAlignment="1">
      <alignment horizontal="center" vertical="center"/>
    </xf>
    <xf numFmtId="183" fontId="19" fillId="0" borderId="0" xfId="92" applyNumberFormat="1" applyFont="1" applyFill="1" applyBorder="1" applyAlignment="1">
      <alignment horizontal="left" vertical="center"/>
    </xf>
    <xf numFmtId="4" fontId="18" fillId="0" borderId="0" xfId="92" applyNumberFormat="1" applyFont="1" applyFill="1" applyBorder="1" applyAlignment="1">
      <alignment vertical="center" wrapText="1"/>
    </xf>
    <xf numFmtId="183" fontId="42" fillId="0" borderId="10" xfId="92" applyNumberFormat="1" applyFont="1" applyBorder="1" applyAlignment="1">
      <alignment horizontal="center" vertical="center"/>
    </xf>
    <xf numFmtId="183" fontId="18" fillId="0" borderId="0" xfId="92" applyNumberFormat="1" applyFont="1" applyFill="1" applyBorder="1" applyAlignment="1">
      <alignment horizontal="center" vertical="center" wrapText="1"/>
    </xf>
    <xf numFmtId="183" fontId="18" fillId="0" borderId="0" xfId="0" applyNumberFormat="1" applyFont="1" applyBorder="1" applyAlignment="1">
      <alignment horizontal="center" vertical="center"/>
    </xf>
    <xf numFmtId="4" fontId="18" fillId="0" borderId="0" xfId="92" applyNumberFormat="1" applyFont="1" applyFill="1" applyBorder="1" applyAlignment="1">
      <alignment horizontal="center" vertical="center" wrapText="1"/>
    </xf>
    <xf numFmtId="183" fontId="33" fillId="0" borderId="0" xfId="92" applyNumberFormat="1" applyFont="1" applyFill="1" applyBorder="1" applyAlignment="1">
      <alignment horizontal="center" vertical="center" wrapText="1"/>
    </xf>
    <xf numFmtId="183" fontId="33" fillId="0" borderId="0" xfId="0" applyNumberFormat="1" applyFont="1" applyFill="1" applyBorder="1" applyAlignment="1">
      <alignment horizontal="center" vertical="center"/>
    </xf>
    <xf numFmtId="183" fontId="33" fillId="0" borderId="0" xfId="0" applyNumberFormat="1" applyFont="1" applyBorder="1" applyAlignment="1">
      <alignment horizontal="center" vertical="center"/>
    </xf>
    <xf numFmtId="49" fontId="29" fillId="0" borderId="13" xfId="92" applyNumberFormat="1" applyFont="1" applyBorder="1" applyAlignment="1">
      <alignment horizontal="center" vertical="center" wrapText="1"/>
    </xf>
    <xf numFmtId="183" fontId="18" fillId="0" borderId="10" xfId="0" applyNumberFormat="1" applyFont="1" applyBorder="1" applyAlignment="1">
      <alignment horizontal="center" vertical="center"/>
    </xf>
    <xf numFmtId="183" fontId="18" fillId="0" borderId="10" xfId="92" applyNumberFormat="1" applyFont="1" applyBorder="1" applyAlignment="1">
      <alignment horizontal="center" vertical="center" wrapText="1"/>
    </xf>
    <xf numFmtId="183" fontId="32" fillId="3" borderId="12" xfId="92" applyNumberFormat="1" applyFont="1" applyFill="1" applyBorder="1" applyAlignment="1">
      <alignment horizontal="center" vertical="center" wrapText="1"/>
    </xf>
    <xf numFmtId="183" fontId="18" fillId="0" borderId="3" xfId="92" applyNumberFormat="1" applyFont="1" applyFill="1" applyBorder="1" applyAlignment="1">
      <alignment horizontal="center" vertical="center" wrapText="1"/>
    </xf>
    <xf numFmtId="183" fontId="50" fillId="0" borderId="3" xfId="0" applyNumberFormat="1" applyFont="1" applyFill="1" applyBorder="1" applyAlignment="1">
      <alignment horizontal="center" vertical="center"/>
    </xf>
    <xf numFmtId="183" fontId="50" fillId="0" borderId="3" xfId="0" applyNumberFormat="1" applyFont="1" applyBorder="1" applyAlignment="1">
      <alignment horizontal="center" vertical="center"/>
    </xf>
    <xf numFmtId="183" fontId="33" fillId="3" borderId="3" xfId="92" applyNumberFormat="1" applyFont="1" applyFill="1" applyBorder="1" applyAlignment="1">
      <alignment horizontal="center" vertical="center" wrapText="1"/>
    </xf>
    <xf numFmtId="49" fontId="33" fillId="0" borderId="13" xfId="92" applyNumberFormat="1" applyFont="1" applyBorder="1" applyAlignment="1">
      <alignment horizontal="center" vertical="center" wrapText="1"/>
    </xf>
    <xf numFmtId="183" fontId="33" fillId="0" borderId="10" xfId="92" applyNumberFormat="1" applyFont="1" applyBorder="1" applyAlignment="1">
      <alignment horizontal="center" vertical="center" wrapText="1"/>
    </xf>
    <xf numFmtId="49" fontId="69" fillId="0" borderId="10" xfId="92" applyNumberFormat="1" applyFont="1" applyBorder="1" applyAlignment="1">
      <alignment horizontal="center" vertical="center" wrapText="1"/>
    </xf>
    <xf numFmtId="183" fontId="33" fillId="0" borderId="44" xfId="92" applyNumberFormat="1" applyFont="1" applyBorder="1" applyAlignment="1">
      <alignment horizontal="center" vertical="center" wrapText="1"/>
    </xf>
    <xf numFmtId="4" fontId="35" fillId="0" borderId="44" xfId="92" applyNumberFormat="1" applyFont="1" applyBorder="1" applyAlignment="1">
      <alignment horizontal="left" vertical="center" wrapText="1"/>
    </xf>
    <xf numFmtId="183" fontId="18" fillId="0" borderId="59" xfId="0" applyNumberFormat="1" applyFont="1" applyBorder="1" applyAlignment="1">
      <alignment horizontal="left" vertical="center"/>
    </xf>
    <xf numFmtId="183" fontId="42" fillId="3" borderId="10" xfId="1796" applyNumberFormat="1" applyFont="1" applyFill="1" applyBorder="1" applyAlignment="1">
      <alignment horizontal="left" vertical="center"/>
    </xf>
    <xf numFmtId="200" fontId="24" fillId="0" borderId="0" xfId="92" applyNumberFormat="1" applyFont="1" applyAlignment="1">
      <alignment vertical="center"/>
    </xf>
    <xf numFmtId="200" fontId="25" fillId="0" borderId="0" xfId="92" applyNumberFormat="1" applyFont="1" applyAlignment="1">
      <alignment vertical="center"/>
    </xf>
    <xf numFmtId="200" fontId="26" fillId="0" borderId="0" xfId="92" applyNumberFormat="1" applyFont="1" applyAlignment="1">
      <alignment vertical="center"/>
    </xf>
    <xf numFmtId="49" fontId="18" fillId="0" borderId="44" xfId="92" applyNumberFormat="1" applyFont="1" applyBorder="1" applyAlignment="1">
      <alignment horizontal="center" vertical="center" wrapText="1"/>
    </xf>
    <xf numFmtId="49" fontId="33" fillId="0" borderId="13" xfId="92" applyNumberFormat="1" applyFont="1" applyBorder="1" applyAlignment="1">
      <alignment horizontal="center" vertical="center" wrapText="1"/>
    </xf>
    <xf numFmtId="49" fontId="18" fillId="0" borderId="44" xfId="92" applyNumberFormat="1" applyFont="1" applyBorder="1" applyAlignment="1">
      <alignment horizontal="center" vertical="center" wrapText="1"/>
    </xf>
    <xf numFmtId="49" fontId="20" fillId="0" borderId="44" xfId="92" applyNumberFormat="1" applyFont="1" applyBorder="1" applyAlignment="1">
      <alignment horizontal="center" vertical="center" wrapText="1"/>
    </xf>
    <xf numFmtId="183" fontId="50" fillId="0" borderId="0" xfId="92" applyNumberFormat="1" applyFont="1" applyFill="1" applyAlignment="1">
      <alignment horizontal="center" wrapText="1"/>
    </xf>
    <xf numFmtId="183" fontId="50" fillId="0" borderId="0" xfId="92" applyNumberFormat="1" applyFont="1" applyFill="1" applyAlignment="1">
      <alignment horizontal="center" vertical="center" wrapText="1"/>
    </xf>
    <xf numFmtId="183" fontId="50" fillId="0" borderId="0" xfId="92" applyNumberFormat="1" applyFont="1" applyFill="1" applyAlignment="1">
      <alignment vertical="center" wrapText="1"/>
    </xf>
    <xf numFmtId="4" fontId="33" fillId="0" borderId="44" xfId="92" applyNumberFormat="1" applyFont="1" applyBorder="1" applyAlignment="1">
      <alignment horizontal="center" vertical="center"/>
    </xf>
    <xf numFmtId="183" fontId="33" fillId="0" borderId="44" xfId="0" applyNumberFormat="1" applyFont="1" applyFill="1" applyBorder="1" applyAlignment="1">
      <alignment horizontal="center" vertical="center"/>
    </xf>
    <xf numFmtId="49" fontId="18" fillId="0" borderId="44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0" fontId="35" fillId="2" borderId="10" xfId="92" applyNumberFormat="1" applyFont="1" applyFill="1" applyBorder="1" applyAlignment="1">
      <alignment horizontal="center" vertical="center" wrapText="1"/>
    </xf>
    <xf numFmtId="0" fontId="35" fillId="2" borderId="44" xfId="92" applyNumberFormat="1" applyFont="1" applyFill="1" applyBorder="1" applyAlignment="1">
      <alignment horizontal="center" vertical="center" wrapText="1"/>
    </xf>
    <xf numFmtId="49" fontId="24" fillId="0" borderId="46" xfId="92" applyNumberFormat="1" applyFont="1" applyBorder="1" applyAlignment="1">
      <alignment horizontal="center" vertical="center" wrapText="1"/>
    </xf>
    <xf numFmtId="49" fontId="20" fillId="0" borderId="46" xfId="92" applyNumberFormat="1" applyFont="1" applyBorder="1" applyAlignment="1">
      <alignment horizontal="center" vertical="center" wrapText="1"/>
    </xf>
    <xf numFmtId="49" fontId="33" fillId="0" borderId="46" xfId="92" applyNumberFormat="1" applyFont="1" applyBorder="1" applyAlignment="1">
      <alignment horizontal="center" vertical="center" wrapText="1"/>
    </xf>
    <xf numFmtId="49" fontId="24" fillId="0" borderId="46" xfId="92" applyNumberFormat="1" applyFont="1" applyBorder="1" applyAlignment="1">
      <alignment horizontal="center" vertical="center" wrapText="1"/>
    </xf>
    <xf numFmtId="49" fontId="20" fillId="0" borderId="46" xfId="92" applyNumberFormat="1" applyFont="1" applyBorder="1" applyAlignment="1">
      <alignment horizontal="center" vertical="center" wrapText="1"/>
    </xf>
    <xf numFmtId="0" fontId="69" fillId="0" borderId="46" xfId="0" applyFont="1" applyBorder="1" applyAlignment="1">
      <alignment horizontal="center" vertical="center"/>
    </xf>
    <xf numFmtId="49" fontId="139" fillId="0" borderId="46" xfId="92" applyNumberFormat="1" applyFont="1" applyBorder="1" applyAlignment="1">
      <alignment horizontal="center" vertical="center" wrapText="1"/>
    </xf>
    <xf numFmtId="49" fontId="69" fillId="0" borderId="12" xfId="92" applyNumberFormat="1" applyFont="1" applyBorder="1" applyAlignment="1">
      <alignment horizontal="center" vertical="center" wrapText="1"/>
    </xf>
    <xf numFmtId="49" fontId="29" fillId="0" borderId="12" xfId="92" applyNumberFormat="1" applyFont="1" applyBorder="1" applyAlignment="1">
      <alignment horizontal="center" vertical="center" wrapText="1"/>
    </xf>
    <xf numFmtId="49" fontId="20" fillId="0" borderId="44" xfId="92" applyNumberFormat="1" applyFont="1" applyBorder="1" applyAlignment="1">
      <alignment horizontal="center" vertical="center" wrapText="1"/>
    </xf>
    <xf numFmtId="49" fontId="33" fillId="0" borderId="44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33" fillId="0" borderId="10" xfId="92" applyNumberFormat="1" applyFont="1" applyBorder="1" applyAlignment="1">
      <alignment horizontal="center" vertical="center" wrapText="1"/>
    </xf>
    <xf numFmtId="49" fontId="24" fillId="0" borderId="44" xfId="92" applyNumberFormat="1" applyFont="1" applyFill="1" applyBorder="1" applyAlignment="1">
      <alignment horizontal="center" vertical="center" wrapText="1"/>
    </xf>
    <xf numFmtId="49" fontId="18" fillId="0" borderId="44" xfId="92" applyNumberFormat="1" applyFont="1" applyBorder="1" applyAlignment="1">
      <alignment horizontal="center" vertical="center" wrapText="1"/>
    </xf>
    <xf numFmtId="183" fontId="33" fillId="0" borderId="2" xfId="0" applyNumberFormat="1" applyFont="1" applyFill="1" applyBorder="1" applyAlignment="1">
      <alignment horizontal="center" vertical="center"/>
    </xf>
    <xf numFmtId="183" fontId="42" fillId="0" borderId="45" xfId="0" applyNumberFormat="1" applyFont="1" applyBorder="1" applyAlignment="1">
      <alignment horizontal="left" vertical="center"/>
    </xf>
    <xf numFmtId="183" fontId="42" fillId="0" borderId="66" xfId="0" applyNumberFormat="1" applyFont="1" applyFill="1" applyBorder="1" applyAlignment="1">
      <alignment horizontal="left" vertical="center" wrapText="1"/>
    </xf>
    <xf numFmtId="183" fontId="42" fillId="0" borderId="5" xfId="0" applyNumberFormat="1" applyFont="1" applyFill="1" applyBorder="1" applyAlignment="1">
      <alignment horizontal="left" vertical="center" wrapText="1"/>
    </xf>
    <xf numFmtId="183" fontId="42" fillId="0" borderId="2" xfId="0" applyNumberFormat="1" applyFont="1" applyBorder="1" applyAlignment="1">
      <alignment horizontal="left" vertical="center"/>
    </xf>
    <xf numFmtId="183" fontId="18" fillId="0" borderId="6" xfId="0" applyNumberFormat="1" applyFont="1" applyBorder="1" applyAlignment="1">
      <alignment horizontal="left" vertical="center"/>
    </xf>
    <xf numFmtId="183" fontId="18" fillId="0" borderId="7" xfId="0" applyNumberFormat="1" applyFont="1" applyBorder="1" applyAlignment="1">
      <alignment horizontal="left" vertical="center"/>
    </xf>
    <xf numFmtId="183" fontId="33" fillId="35" borderId="64" xfId="0" applyNumberFormat="1" applyFont="1" applyFill="1" applyBorder="1" applyAlignment="1">
      <alignment horizontal="left" vertical="center"/>
    </xf>
    <xf numFmtId="49" fontId="18" fillId="0" borderId="44" xfId="92" applyNumberFormat="1" applyFont="1" applyBorder="1" applyAlignment="1">
      <alignment horizontal="center" vertical="center" wrapText="1"/>
    </xf>
    <xf numFmtId="49" fontId="69" fillId="0" borderId="44" xfId="92" applyNumberFormat="1" applyFont="1" applyBorder="1" applyAlignment="1">
      <alignment horizontal="center" vertical="center" wrapText="1"/>
    </xf>
    <xf numFmtId="49" fontId="20" fillId="0" borderId="10" xfId="92" applyNumberFormat="1" applyFont="1" applyBorder="1" applyAlignment="1">
      <alignment horizontal="center" vertical="center" wrapText="1"/>
    </xf>
    <xf numFmtId="49" fontId="33" fillId="0" borderId="13" xfId="92" applyNumberFormat="1" applyFont="1" applyBorder="1" applyAlignment="1">
      <alignment horizontal="center" vertical="center" wrapText="1"/>
    </xf>
    <xf numFmtId="49" fontId="18" fillId="0" borderId="13" xfId="92" applyNumberFormat="1" applyFont="1" applyBorder="1" applyAlignment="1">
      <alignment horizontal="center" vertical="center" wrapText="1"/>
    </xf>
    <xf numFmtId="49" fontId="18" fillId="0" borderId="13" xfId="92" applyNumberFormat="1" applyFont="1" applyBorder="1" applyAlignment="1">
      <alignment horizontal="center" vertical="center" wrapText="1"/>
    </xf>
    <xf numFmtId="183" fontId="33" fillId="0" borderId="10" xfId="92" applyNumberFormat="1" applyFont="1" applyBorder="1" applyAlignment="1">
      <alignment horizontal="center" vertical="center" wrapText="1"/>
    </xf>
    <xf numFmtId="183" fontId="33" fillId="0" borderId="45" xfId="0" applyNumberFormat="1" applyFont="1" applyBorder="1" applyAlignment="1">
      <alignment horizontal="center" vertical="center"/>
    </xf>
    <xf numFmtId="183" fontId="50" fillId="0" borderId="44" xfId="92" applyNumberFormat="1" applyFont="1" applyFill="1" applyBorder="1" applyAlignment="1">
      <alignment horizontal="center" vertical="center"/>
    </xf>
    <xf numFmtId="183" fontId="33" fillId="0" borderId="2" xfId="517" applyNumberFormat="1" applyFont="1" applyFill="1" applyBorder="1" applyAlignment="1">
      <alignment horizontal="center" vertical="center"/>
    </xf>
    <xf numFmtId="183" fontId="33" fillId="0" borderId="67" xfId="92" applyNumberFormat="1" applyFont="1" applyFill="1" applyBorder="1" applyAlignment="1">
      <alignment horizontal="center" vertical="center" wrapText="1"/>
    </xf>
    <xf numFmtId="183" fontId="33" fillId="0" borderId="10" xfId="2091" applyNumberFormat="1" applyFont="1" applyFill="1" applyBorder="1" applyAlignment="1">
      <alignment horizontal="center" vertical="center"/>
    </xf>
    <xf numFmtId="183" fontId="33" fillId="0" borderId="10" xfId="1990" applyNumberFormat="1" applyFont="1" applyFill="1" applyBorder="1" applyAlignment="1">
      <alignment horizontal="center" vertical="center"/>
    </xf>
    <xf numFmtId="183" fontId="33" fillId="3" borderId="10" xfId="1923" applyNumberFormat="1" applyFont="1" applyFill="1" applyBorder="1" applyAlignment="1">
      <alignment horizontal="center" vertical="center"/>
    </xf>
    <xf numFmtId="183" fontId="33" fillId="3" borderId="44" xfId="1923" applyNumberFormat="1" applyFont="1" applyFill="1" applyBorder="1" applyAlignment="1">
      <alignment horizontal="center" vertical="center"/>
    </xf>
    <xf numFmtId="183" fontId="33" fillId="0" borderId="45" xfId="92" applyNumberFormat="1" applyFont="1" applyBorder="1" applyAlignment="1">
      <alignment horizontal="center" vertical="center" wrapText="1"/>
    </xf>
    <xf numFmtId="49" fontId="18" fillId="0" borderId="44" xfId="92" applyNumberFormat="1" applyFont="1" applyBorder="1" applyAlignment="1">
      <alignment horizontal="center" vertical="center" wrapText="1"/>
    </xf>
    <xf numFmtId="49" fontId="18" fillId="0" borderId="13" xfId="92" applyNumberFormat="1" applyFont="1" applyBorder="1" applyAlignment="1">
      <alignment horizontal="center" vertical="center" wrapText="1"/>
    </xf>
    <xf numFmtId="49" fontId="33" fillId="0" borderId="67" xfId="92" applyNumberFormat="1" applyFont="1" applyBorder="1" applyAlignment="1">
      <alignment horizontal="center" vertical="center" wrapText="1"/>
    </xf>
    <xf numFmtId="49" fontId="20" fillId="0" borderId="67" xfId="92" applyNumberFormat="1" applyFont="1" applyFill="1" applyBorder="1" applyAlignment="1">
      <alignment horizontal="center" vertical="center" wrapText="1"/>
    </xf>
    <xf numFmtId="0" fontId="12" fillId="0" borderId="0" xfId="26" applyNumberFormat="1" applyFont="1" applyAlignment="1"/>
    <xf numFmtId="0" fontId="18" fillId="0" borderId="0" xfId="26" applyNumberFormat="1" applyFont="1" applyAlignment="1"/>
    <xf numFmtId="0" fontId="18" fillId="0" borderId="44" xfId="26" applyNumberFormat="1" applyFont="1" applyFill="1" applyBorder="1" applyAlignment="1">
      <alignment vertical="center"/>
    </xf>
    <xf numFmtId="0" fontId="29" fillId="0" borderId="44" xfId="26" applyNumberFormat="1" applyFont="1" applyFill="1" applyBorder="1" applyAlignment="1">
      <alignment vertical="center"/>
    </xf>
    <xf numFmtId="0" fontId="36" fillId="0" borderId="47" xfId="26" applyNumberFormat="1" applyFont="1" applyFill="1" applyBorder="1" applyAlignment="1">
      <alignment vertical="center"/>
    </xf>
    <xf numFmtId="0" fontId="67" fillId="8" borderId="13" xfId="0" applyNumberFormat="1" applyFont="1" applyFill="1" applyBorder="1" applyAlignment="1">
      <alignment horizontal="left" vertical="center"/>
    </xf>
    <xf numFmtId="0" fontId="29" fillId="0" borderId="10" xfId="0" applyNumberFormat="1" applyFont="1" applyBorder="1" applyAlignment="1">
      <alignment horizontal="left" vertical="center"/>
    </xf>
    <xf numFmtId="0" fontId="24" fillId="0" borderId="13" xfId="0" applyNumberFormat="1" applyFont="1" applyBorder="1" applyAlignment="1">
      <alignment horizontal="left" vertical="center"/>
    </xf>
    <xf numFmtId="0" fontId="24" fillId="0" borderId="10" xfId="0" applyNumberFormat="1" applyFont="1" applyBorder="1" applyAlignment="1">
      <alignment horizontal="left" vertical="center"/>
    </xf>
    <xf numFmtId="0" fontId="67" fillId="8" borderId="13" xfId="2677" applyNumberFormat="1" applyFont="1" applyFill="1" applyBorder="1" applyAlignment="1">
      <alignment vertical="center"/>
    </xf>
    <xf numFmtId="0" fontId="29" fillId="0" borderId="10" xfId="2677" applyNumberFormat="1" applyFont="1" applyBorder="1" applyAlignment="1">
      <alignment horizontal="left" vertical="center" wrapText="1"/>
    </xf>
    <xf numFmtId="0" fontId="29" fillId="0" borderId="13" xfId="2677" applyNumberFormat="1" applyFont="1" applyBorder="1" applyAlignment="1">
      <alignment horizontal="left" vertical="center" wrapText="1"/>
    </xf>
    <xf numFmtId="0" fontId="29" fillId="0" borderId="13" xfId="2677" applyNumberFormat="1" applyFont="1" applyBorder="1" applyAlignment="1">
      <alignment horizontal="left" vertical="center"/>
    </xf>
    <xf numFmtId="0" fontId="29" fillId="0" borderId="14" xfId="2677" applyNumberFormat="1" applyFont="1" applyBorder="1" applyAlignment="1">
      <alignment horizontal="left" vertical="center"/>
    </xf>
    <xf numFmtId="0" fontId="35" fillId="8" borderId="14" xfId="26" applyNumberFormat="1" applyFont="1" applyFill="1" applyBorder="1" applyAlignment="1">
      <alignment horizontal="left" vertical="center" wrapText="1"/>
    </xf>
    <xf numFmtId="0" fontId="18" fillId="3" borderId="44" xfId="26" applyNumberFormat="1" applyFont="1" applyFill="1" applyBorder="1" applyAlignment="1">
      <alignment horizontal="left" vertical="center"/>
    </xf>
    <xf numFmtId="0" fontId="18" fillId="3" borderId="13" xfId="1990" applyNumberFormat="1" applyFont="1" applyFill="1" applyBorder="1" applyAlignment="1">
      <alignment horizontal="left" vertical="center"/>
    </xf>
    <xf numFmtId="0" fontId="18" fillId="3" borderId="44" xfId="1990" applyNumberFormat="1" applyFont="1" applyFill="1" applyBorder="1" applyAlignment="1">
      <alignment horizontal="left" vertical="center"/>
    </xf>
    <xf numFmtId="0" fontId="18" fillId="3" borderId="1" xfId="1990" applyNumberFormat="1" applyFont="1" applyFill="1" applyBorder="1" applyAlignment="1">
      <alignment horizontal="left" vertical="center"/>
    </xf>
    <xf numFmtId="0" fontId="32" fillId="2" borderId="57" xfId="92" applyNumberFormat="1" applyFont="1" applyFill="1" applyBorder="1" applyAlignment="1">
      <alignment horizontal="left"/>
    </xf>
    <xf numFmtId="0" fontId="32" fillId="8" borderId="44" xfId="1213" applyNumberFormat="1" applyFont="1" applyFill="1" applyBorder="1" applyAlignment="1">
      <alignment horizontal="left" vertical="center"/>
    </xf>
    <xf numFmtId="0" fontId="18" fillId="0" borderId="44" xfId="1213" applyNumberFormat="1" applyFont="1" applyFill="1" applyBorder="1" applyAlignment="1">
      <alignment horizontal="left" vertical="center"/>
    </xf>
    <xf numFmtId="0" fontId="188" fillId="36" borderId="13" xfId="0" applyNumberFormat="1" applyFont="1" applyFill="1" applyBorder="1" applyAlignment="1">
      <alignment horizontal="center" vertical="center"/>
    </xf>
    <xf numFmtId="0" fontId="20" fillId="0" borderId="4" xfId="26" applyNumberFormat="1" applyFont="1" applyBorder="1" applyAlignment="1">
      <alignment horizontal="center" vertical="center" wrapText="1"/>
    </xf>
    <xf numFmtId="0" fontId="40" fillId="2" borderId="47" xfId="26" applyNumberFormat="1" applyFont="1" applyFill="1" applyBorder="1" applyAlignment="1">
      <alignment vertical="center"/>
    </xf>
    <xf numFmtId="0" fontId="18" fillId="0" borderId="47" xfId="26" applyNumberFormat="1" applyFont="1" applyBorder="1" applyAlignment="1">
      <alignment vertical="center"/>
    </xf>
    <xf numFmtId="0" fontId="18" fillId="0" borderId="44" xfId="26" applyNumberFormat="1" applyFont="1" applyBorder="1" applyAlignment="1">
      <alignment horizontal="left" vertical="center"/>
    </xf>
    <xf numFmtId="0" fontId="18" fillId="0" borderId="44" xfId="0" applyNumberFormat="1" applyFont="1" applyBorder="1" applyAlignment="1">
      <alignment horizontal="left" vertical="center"/>
    </xf>
    <xf numFmtId="0" fontId="67" fillId="36" borderId="10" xfId="0" applyNumberFormat="1" applyFont="1" applyFill="1" applyBorder="1" applyAlignment="1">
      <alignment horizontal="left" vertical="center"/>
    </xf>
    <xf numFmtId="0" fontId="47" fillId="0" borderId="10" xfId="0" applyNumberFormat="1" applyFont="1" applyBorder="1" applyAlignment="1">
      <alignment horizontal="left" vertical="center" wrapText="1"/>
    </xf>
    <xf numFmtId="0" fontId="47" fillId="0" borderId="10" xfId="2680" applyNumberFormat="1" applyFont="1" applyBorder="1" applyAlignment="1">
      <alignment horizontal="left" vertical="center"/>
    </xf>
    <xf numFmtId="0" fontId="47" fillId="3" borderId="10" xfId="0" applyNumberFormat="1" applyFont="1" applyFill="1" applyBorder="1" applyAlignment="1">
      <alignment horizontal="left" vertical="center" wrapText="1"/>
    </xf>
    <xf numFmtId="0" fontId="21" fillId="0" borderId="4" xfId="92" applyNumberFormat="1" applyFont="1" applyBorder="1" applyAlignment="1">
      <alignment vertical="center"/>
    </xf>
    <xf numFmtId="0" fontId="151" fillId="8" borderId="8" xfId="26" applyNumberFormat="1" applyFont="1" applyFill="1" applyBorder="1" applyAlignment="1">
      <alignment horizontal="left"/>
    </xf>
    <xf numFmtId="0" fontId="18" fillId="0" borderId="1" xfId="26" applyNumberFormat="1" applyFont="1" applyBorder="1" applyAlignment="1">
      <alignment horizontal="left" vertical="center"/>
    </xf>
    <xf numFmtId="0" fontId="20" fillId="0" borderId="10" xfId="26" applyNumberFormat="1" applyFont="1" applyBorder="1" applyAlignment="1">
      <alignment horizontal="left" vertical="center"/>
    </xf>
    <xf numFmtId="0" fontId="18" fillId="0" borderId="10" xfId="26" applyNumberFormat="1" applyFont="1" applyBorder="1" applyAlignment="1">
      <alignment horizontal="left" vertical="center"/>
    </xf>
    <xf numFmtId="0" fontId="18" fillId="0" borderId="4" xfId="26" applyNumberFormat="1" applyFont="1" applyBorder="1" applyAlignment="1">
      <alignment horizontal="left" vertical="center"/>
    </xf>
    <xf numFmtId="0" fontId="20" fillId="0" borderId="47" xfId="26" applyNumberFormat="1" applyFont="1" applyFill="1" applyBorder="1" applyAlignment="1">
      <alignment horizontal="left" vertical="center" wrapText="1"/>
    </xf>
    <xf numFmtId="0" fontId="35" fillId="8" borderId="47" xfId="26" applyNumberFormat="1" applyFont="1" applyFill="1" applyBorder="1" applyAlignment="1">
      <alignment vertical="center"/>
    </xf>
    <xf numFmtId="0" fontId="33" fillId="0" borderId="44" xfId="26" applyNumberFormat="1" applyFont="1" applyBorder="1" applyAlignment="1"/>
    <xf numFmtId="0" fontId="33" fillId="3" borderId="44" xfId="26" applyNumberFormat="1" applyFont="1" applyFill="1" applyBorder="1" applyAlignment="1">
      <alignment horizontal="left" vertical="center"/>
    </xf>
    <xf numFmtId="0" fontId="33" fillId="0" borderId="44" xfId="26" applyNumberFormat="1" applyFont="1" applyBorder="1" applyAlignment="1">
      <alignment horizontal="left" vertical="center"/>
    </xf>
    <xf numFmtId="0" fontId="33" fillId="0" borderId="44" xfId="26" applyNumberFormat="1" applyFont="1" applyBorder="1" applyAlignment="1">
      <alignment horizontal="left" vertical="center" wrapText="1"/>
    </xf>
    <xf numFmtId="0" fontId="32" fillId="7" borderId="13" xfId="1790" applyNumberFormat="1" applyFont="1" applyFill="1" applyBorder="1" applyAlignment="1">
      <alignment horizontal="left" vertical="center"/>
    </xf>
    <xf numFmtId="0" fontId="18" fillId="0" borderId="13" xfId="1790" applyNumberFormat="1" applyFont="1" applyBorder="1" applyAlignment="1">
      <alignment horizontal="left" vertical="center" wrapText="1"/>
    </xf>
    <xf numFmtId="0" fontId="18" fillId="0" borderId="10" xfId="1790" applyNumberFormat="1" applyFont="1" applyBorder="1" applyAlignment="1">
      <alignment horizontal="left" vertical="center" wrapText="1"/>
    </xf>
    <xf numFmtId="0" fontId="33" fillId="0" borderId="44" xfId="26" applyNumberFormat="1" applyFont="1" applyBorder="1" applyAlignment="1">
      <alignment vertical="center"/>
    </xf>
    <xf numFmtId="0" fontId="33" fillId="3" borderId="44" xfId="26" applyNumberFormat="1" applyFont="1" applyFill="1" applyBorder="1" applyAlignment="1">
      <alignment vertical="center"/>
    </xf>
    <xf numFmtId="0" fontId="35" fillId="8" borderId="8" xfId="26" applyNumberFormat="1" applyFont="1" applyFill="1" applyBorder="1" applyAlignment="1">
      <alignment horizontal="left" vertical="center"/>
    </xf>
    <xf numFmtId="0" fontId="33" fillId="0" borderId="44" xfId="26" applyNumberFormat="1" applyFont="1" applyFill="1" applyBorder="1" applyAlignment="1">
      <alignment vertical="center"/>
    </xf>
    <xf numFmtId="0" fontId="33" fillId="0" borderId="44" xfId="26" applyNumberFormat="1" applyFont="1" applyFill="1" applyBorder="1" applyAlignment="1">
      <alignment horizontal="left" vertical="center"/>
    </xf>
    <xf numFmtId="0" fontId="18" fillId="0" borderId="44" xfId="26" applyNumberFormat="1" applyFont="1" applyFill="1" applyBorder="1" applyAlignment="1">
      <alignment horizontal="left" vertical="center"/>
    </xf>
    <xf numFmtId="0" fontId="35" fillId="8" borderId="47" xfId="92" applyNumberFormat="1" applyFont="1" applyFill="1" applyBorder="1" applyAlignment="1">
      <alignment horizontal="left" vertical="center" wrapText="1"/>
    </xf>
    <xf numFmtId="0" fontId="18" fillId="0" borderId="44" xfId="26" applyNumberFormat="1" applyFont="1" applyBorder="1" applyAlignment="1"/>
    <xf numFmtId="0" fontId="18" fillId="0" borderId="44" xfId="26" applyNumberFormat="1" applyFont="1" applyBorder="1" applyAlignment="1">
      <alignment vertical="center"/>
    </xf>
    <xf numFmtId="0" fontId="33" fillId="0" borderId="44" xfId="0" applyNumberFormat="1" applyFont="1" applyFill="1" applyBorder="1" applyAlignment="1">
      <alignment horizontal="center" vertical="center" wrapText="1"/>
    </xf>
    <xf numFmtId="0" fontId="33" fillId="0" borderId="15" xfId="26" applyNumberFormat="1" applyFont="1" applyFill="1" applyBorder="1" applyAlignment="1">
      <alignment horizontal="center" vertical="center" wrapText="1"/>
    </xf>
    <xf numFmtId="0" fontId="33" fillId="0" borderId="44" xfId="26" applyNumberFormat="1" applyFont="1" applyFill="1" applyBorder="1" applyAlignment="1">
      <alignment horizontal="center" vertical="center" wrapText="1"/>
    </xf>
    <xf numFmtId="0" fontId="33" fillId="0" borderId="13" xfId="26" applyNumberFormat="1" applyFont="1" applyFill="1" applyBorder="1" applyAlignment="1">
      <alignment horizontal="center" vertical="center" wrapText="1"/>
    </xf>
    <xf numFmtId="0" fontId="33" fillId="0" borderId="47" xfId="0" applyNumberFormat="1" applyFont="1" applyFill="1" applyBorder="1" applyAlignment="1">
      <alignment horizontal="center" vertical="center" wrapText="1"/>
    </xf>
    <xf numFmtId="0" fontId="33" fillId="0" borderId="4" xfId="26" applyNumberFormat="1" applyFont="1" applyFill="1" applyBorder="1" applyAlignment="1">
      <alignment horizontal="center" vertical="center" wrapText="1"/>
    </xf>
    <xf numFmtId="0" fontId="18" fillId="0" borderId="13" xfId="26" applyNumberFormat="1" applyFont="1" applyFill="1" applyBorder="1" applyAlignment="1">
      <alignment horizontal="left" vertical="center"/>
    </xf>
    <xf numFmtId="0" fontId="20" fillId="0" borderId="0" xfId="26" applyNumberFormat="1" applyFont="1" applyFill="1" applyBorder="1" applyAlignment="1">
      <alignment horizontal="left" vertical="center"/>
    </xf>
    <xf numFmtId="0" fontId="42" fillId="0" borderId="0" xfId="26" applyNumberFormat="1" applyFont="1" applyBorder="1" applyAlignment="1">
      <alignment horizontal="left"/>
    </xf>
    <xf numFmtId="0" fontId="33" fillId="0" borderId="29" xfId="92" applyNumberFormat="1" applyFont="1" applyBorder="1" applyAlignment="1">
      <alignment horizontal="left" vertical="center"/>
    </xf>
    <xf numFmtId="0" fontId="18" fillId="0" borderId="25" xfId="92" applyNumberFormat="1" applyFont="1" applyBorder="1" applyAlignment="1">
      <alignment vertical="center"/>
    </xf>
    <xf numFmtId="0" fontId="18" fillId="0" borderId="25" xfId="92" applyNumberFormat="1" applyFont="1" applyBorder="1"/>
    <xf numFmtId="4" fontId="50" fillId="3" borderId="44" xfId="92" applyNumberFormat="1" applyFont="1" applyFill="1" applyBorder="1" applyAlignment="1">
      <alignment horizontal="left" vertical="center" wrapText="1"/>
    </xf>
    <xf numFmtId="4" fontId="50" fillId="0" borderId="44" xfId="92" applyNumberFormat="1" applyFont="1" applyFill="1" applyBorder="1" applyAlignment="1">
      <alignment horizontal="left" vertical="center" wrapText="1"/>
    </xf>
    <xf numFmtId="4" fontId="50" fillId="0" borderId="10" xfId="92" applyNumberFormat="1" applyFont="1" applyFill="1" applyBorder="1" applyAlignment="1">
      <alignment horizontal="left" vertical="center" wrapText="1"/>
    </xf>
    <xf numFmtId="4" fontId="33" fillId="0" borderId="10" xfId="92" applyNumberFormat="1" applyFont="1" applyFill="1" applyBorder="1" applyAlignment="1">
      <alignment horizontal="left" vertical="center" wrapText="1"/>
    </xf>
    <xf numFmtId="183" fontId="42" fillId="0" borderId="53" xfId="0" applyNumberFormat="1" applyFont="1" applyFill="1" applyBorder="1" applyAlignment="1">
      <alignment horizontal="left" vertical="center" wrapText="1"/>
    </xf>
    <xf numFmtId="183" fontId="42" fillId="0" borderId="67" xfId="0" applyNumberFormat="1" applyFont="1" applyBorder="1" applyAlignment="1">
      <alignment horizontal="left" vertical="center"/>
    </xf>
    <xf numFmtId="183" fontId="50" fillId="0" borderId="10" xfId="92" applyNumberFormat="1" applyFont="1" applyBorder="1" applyAlignment="1">
      <alignment horizontal="center" vertical="center"/>
    </xf>
    <xf numFmtId="49" fontId="29" fillId="0" borderId="67" xfId="92" applyNumberFormat="1" applyFont="1" applyBorder="1" applyAlignment="1">
      <alignment horizontal="center" vertical="center" wrapText="1"/>
    </xf>
    <xf numFmtId="49" fontId="33" fillId="0" borderId="67" xfId="92" applyNumberFormat="1" applyFont="1" applyBorder="1" applyAlignment="1">
      <alignment horizontal="center" vertical="center" wrapText="1"/>
    </xf>
    <xf numFmtId="49" fontId="18" fillId="0" borderId="67" xfId="92" applyNumberFormat="1" applyFont="1" applyBorder="1" applyAlignment="1">
      <alignment horizontal="center" vertical="center" wrapText="1"/>
    </xf>
    <xf numFmtId="49" fontId="20" fillId="0" borderId="67" xfId="92" applyNumberFormat="1" applyFont="1" applyBorder="1" applyAlignment="1">
      <alignment horizontal="center" vertical="center" wrapText="1"/>
    </xf>
    <xf numFmtId="49" fontId="24" fillId="0" borderId="67" xfId="92" applyNumberFormat="1" applyFont="1" applyBorder="1" applyAlignment="1">
      <alignment horizontal="center" vertical="center" wrapText="1"/>
    </xf>
    <xf numFmtId="49" fontId="18" fillId="3" borderId="67" xfId="92" applyNumberFormat="1" applyFont="1" applyFill="1" applyBorder="1" applyAlignment="1">
      <alignment horizontal="center" vertical="center" wrapText="1"/>
    </xf>
    <xf numFmtId="49" fontId="69" fillId="0" borderId="67" xfId="92" applyNumberFormat="1" applyFont="1" applyBorder="1" applyAlignment="1">
      <alignment horizontal="center" vertical="center" wrapText="1"/>
    </xf>
    <xf numFmtId="183" fontId="33" fillId="3" borderId="44" xfId="1503" applyNumberFormat="1" applyFont="1" applyFill="1" applyBorder="1" applyAlignment="1">
      <alignment horizontal="left" vertical="center" wrapText="1"/>
    </xf>
    <xf numFmtId="183" fontId="42" fillId="3" borderId="10" xfId="0" applyNumberFormat="1" applyFont="1" applyFill="1" applyBorder="1" applyAlignment="1">
      <alignment horizontal="left" vertical="center"/>
    </xf>
    <xf numFmtId="183" fontId="42" fillId="0" borderId="10" xfId="0" applyNumberFormat="1" applyFont="1" applyFill="1" applyBorder="1" applyAlignment="1">
      <alignment horizontal="left" vertical="center"/>
    </xf>
    <xf numFmtId="4" fontId="42" fillId="0" borderId="10" xfId="92" applyNumberFormat="1" applyFont="1" applyBorder="1" applyAlignment="1">
      <alignment horizontal="center" vertical="center"/>
    </xf>
    <xf numFmtId="183" fontId="33" fillId="0" borderId="10" xfId="92" applyNumberFormat="1" applyFont="1" applyBorder="1" applyAlignment="1">
      <alignment horizontal="center" vertical="center"/>
    </xf>
    <xf numFmtId="4" fontId="33" fillId="3" borderId="67" xfId="92" applyNumberFormat="1" applyFont="1" applyFill="1" applyBorder="1" applyAlignment="1">
      <alignment horizontal="left" vertical="center" wrapText="1"/>
    </xf>
    <xf numFmtId="4" fontId="33" fillId="0" borderId="67" xfId="92" applyNumberFormat="1" applyFont="1" applyFill="1" applyBorder="1" applyAlignment="1">
      <alignment horizontal="left" vertical="center" wrapText="1"/>
    </xf>
    <xf numFmtId="49" fontId="33" fillId="0" borderId="13" xfId="92" applyNumberFormat="1" applyFont="1" applyBorder="1" applyAlignment="1">
      <alignment horizontal="center" vertical="center" wrapText="1"/>
    </xf>
    <xf numFmtId="49" fontId="20" fillId="0" borderId="10" xfId="92" applyNumberFormat="1" applyFont="1" applyBorder="1" applyAlignment="1">
      <alignment horizontal="center" vertical="center" wrapText="1"/>
    </xf>
    <xf numFmtId="183" fontId="33" fillId="0" borderId="10" xfId="92" applyNumberFormat="1" applyFont="1" applyBorder="1" applyAlignment="1">
      <alignment horizontal="center" vertical="center" wrapText="1"/>
    </xf>
    <xf numFmtId="183" fontId="33" fillId="0" borderId="0" xfId="2088" applyNumberFormat="1" applyFont="1" applyFill="1" applyBorder="1" applyAlignment="1">
      <alignment horizontal="center" vertical="center" wrapText="1"/>
    </xf>
    <xf numFmtId="49" fontId="22" fillId="0" borderId="0" xfId="92" applyNumberFormat="1" applyFont="1" applyFill="1" applyBorder="1" applyAlignment="1">
      <alignment horizontal="center" vertical="center" wrapText="1"/>
    </xf>
    <xf numFmtId="49" fontId="29" fillId="0" borderId="0" xfId="92" applyNumberFormat="1" applyFont="1" applyFill="1" applyBorder="1" applyAlignment="1">
      <alignment horizontal="center" vertical="center" wrapText="1"/>
    </xf>
    <xf numFmtId="0" fontId="35" fillId="8" borderId="67" xfId="92" applyNumberFormat="1" applyFont="1" applyFill="1" applyBorder="1" applyAlignment="1">
      <alignment horizontal="center" vertical="center" wrapText="1"/>
    </xf>
    <xf numFmtId="0" fontId="35" fillId="8" borderId="67" xfId="92" applyNumberFormat="1" applyFont="1" applyFill="1" applyBorder="1" applyAlignment="1">
      <alignment horizontal="center" vertical="center"/>
    </xf>
    <xf numFmtId="183" fontId="42" fillId="3" borderId="2" xfId="92" applyNumberFormat="1" applyFont="1" applyFill="1" applyBorder="1" applyAlignment="1">
      <alignment horizontal="center" vertical="center" wrapText="1"/>
    </xf>
    <xf numFmtId="183" fontId="42" fillId="3" borderId="10" xfId="92" applyNumberFormat="1" applyFont="1" applyFill="1" applyBorder="1" applyAlignment="1">
      <alignment horizontal="center" vertical="center" wrapText="1"/>
    </xf>
    <xf numFmtId="183" fontId="33" fillId="0" borderId="10" xfId="92" applyNumberFormat="1" applyFont="1" applyBorder="1" applyAlignment="1">
      <alignment horizontal="center" vertical="center" wrapText="1"/>
    </xf>
    <xf numFmtId="49" fontId="29" fillId="0" borderId="46" xfId="92" applyNumberFormat="1" applyFont="1" applyBorder="1" applyAlignment="1">
      <alignment horizontal="center" vertical="center" wrapText="1"/>
    </xf>
    <xf numFmtId="183" fontId="42" fillId="0" borderId="2" xfId="92" applyNumberFormat="1" applyFont="1" applyFill="1" applyBorder="1" applyAlignment="1">
      <alignment horizontal="center" vertical="center" wrapText="1"/>
    </xf>
    <xf numFmtId="183" fontId="33" fillId="3" borderId="67" xfId="92" applyNumberFormat="1" applyFont="1" applyFill="1" applyBorder="1" applyAlignment="1">
      <alignment horizontal="center" vertical="center" wrapText="1"/>
    </xf>
    <xf numFmtId="183" fontId="33" fillId="3" borderId="67" xfId="0" applyNumberFormat="1" applyFont="1" applyFill="1" applyBorder="1" applyAlignment="1">
      <alignment horizontal="center" vertical="center"/>
    </xf>
    <xf numFmtId="200" fontId="33" fillId="0" borderId="44" xfId="2091" applyNumberFormat="1" applyFont="1" applyFill="1" applyBorder="1" applyAlignment="1">
      <alignment horizontal="center" vertical="center"/>
    </xf>
    <xf numFmtId="183" fontId="33" fillId="3" borderId="45" xfId="0" applyNumberFormat="1" applyFont="1" applyFill="1" applyBorder="1" applyAlignment="1">
      <alignment horizontal="center" vertical="center"/>
    </xf>
    <xf numFmtId="0" fontId="81" fillId="0" borderId="0" xfId="1921" applyFont="1" applyBorder="1" applyAlignment="1">
      <alignment horizontal="center" vertical="center"/>
    </xf>
    <xf numFmtId="0" fontId="80" fillId="0" borderId="0" xfId="1921" applyBorder="1" applyAlignment="1">
      <alignment horizontal="right" vertical="center"/>
    </xf>
    <xf numFmtId="183" fontId="78" fillId="0" borderId="10" xfId="1921" applyNumberFormat="1" applyFont="1" applyFill="1" applyBorder="1" applyAlignment="1">
      <alignment horizontal="center" vertical="center" wrapText="1"/>
    </xf>
    <xf numFmtId="0" fontId="78" fillId="6" borderId="10" xfId="1921" applyNumberFormat="1" applyFont="1" applyFill="1" applyBorder="1" applyAlignment="1">
      <alignment horizontal="center" vertical="center" wrapText="1"/>
    </xf>
    <xf numFmtId="0" fontId="78" fillId="0" borderId="10" xfId="1921" applyNumberFormat="1" applyFont="1" applyFill="1" applyBorder="1" applyAlignment="1">
      <alignment horizontal="center" vertical="center" wrapText="1"/>
    </xf>
    <xf numFmtId="0" fontId="84" fillId="0" borderId="0" xfId="1921" applyFont="1" applyAlignment="1">
      <alignment horizontal="left" vertical="center" wrapText="1"/>
    </xf>
    <xf numFmtId="0" fontId="80" fillId="6" borderId="10" xfId="1921" applyFill="1" applyBorder="1" applyAlignment="1">
      <alignment horizontal="center" vertical="center"/>
    </xf>
    <xf numFmtId="0" fontId="78" fillId="0" borderId="1" xfId="1921" applyNumberFormat="1" applyFont="1" applyFill="1" applyBorder="1" applyAlignment="1">
      <alignment horizontal="left" vertical="center" wrapText="1"/>
    </xf>
    <xf numFmtId="0" fontId="78" fillId="0" borderId="2" xfId="1921" applyNumberFormat="1" applyFont="1" applyFill="1" applyBorder="1" applyAlignment="1">
      <alignment horizontal="left" vertical="center" wrapText="1"/>
    </xf>
    <xf numFmtId="0" fontId="85" fillId="0" borderId="10" xfId="1921" applyNumberFormat="1" applyFont="1" applyFill="1" applyBorder="1" applyAlignment="1">
      <alignment horizontal="left" vertical="center" wrapText="1"/>
    </xf>
    <xf numFmtId="0" fontId="78" fillId="0" borderId="0" xfId="1921" applyFont="1" applyAlignment="1">
      <alignment horizontal="center" vertical="center"/>
    </xf>
    <xf numFmtId="0" fontId="78" fillId="6" borderId="1" xfId="1921" applyFont="1" applyFill="1" applyBorder="1" applyAlignment="1">
      <alignment horizontal="left" vertical="center"/>
    </xf>
    <xf numFmtId="0" fontId="78" fillId="6" borderId="3" xfId="1921" applyFont="1" applyFill="1" applyBorder="1" applyAlignment="1">
      <alignment horizontal="left" vertical="center"/>
    </xf>
    <xf numFmtId="0" fontId="78" fillId="6" borderId="2" xfId="1921" applyFont="1" applyFill="1" applyBorder="1" applyAlignment="1">
      <alignment horizontal="left" vertical="center"/>
    </xf>
    <xf numFmtId="49" fontId="145" fillId="3" borderId="44" xfId="92" applyNumberFormat="1" applyFont="1" applyFill="1" applyBorder="1" applyAlignment="1">
      <alignment horizontal="center" vertical="center"/>
    </xf>
    <xf numFmtId="49" fontId="23" fillId="0" borderId="13" xfId="92" applyNumberFormat="1" applyFont="1" applyBorder="1" applyAlignment="1">
      <alignment horizontal="center" vertical="center" wrapText="1"/>
    </xf>
    <xf numFmtId="49" fontId="23" fillId="0" borderId="15" xfId="92" applyNumberFormat="1" applyFont="1" applyBorder="1" applyAlignment="1">
      <alignment horizontal="center" vertical="center" wrapText="1"/>
    </xf>
    <xf numFmtId="49" fontId="24" fillId="0" borderId="11" xfId="92" applyNumberFormat="1" applyFont="1" applyBorder="1" applyAlignment="1">
      <alignment horizontal="center" vertical="center" wrapText="1"/>
    </xf>
    <xf numFmtId="49" fontId="24" fillId="0" borderId="12" xfId="92" applyNumberFormat="1" applyFont="1" applyBorder="1" applyAlignment="1">
      <alignment horizontal="center" vertical="center" wrapText="1"/>
    </xf>
    <xf numFmtId="0" fontId="69" fillId="0" borderId="13" xfId="0" applyFont="1" applyBorder="1" applyAlignment="1">
      <alignment horizontal="center" vertical="center"/>
    </xf>
    <xf numFmtId="0" fontId="69" fillId="0" borderId="15" xfId="0" applyFont="1" applyBorder="1" applyAlignment="1">
      <alignment horizontal="center" vertical="center"/>
    </xf>
    <xf numFmtId="49" fontId="33" fillId="0" borderId="67" xfId="92" applyNumberFormat="1" applyFont="1" applyBorder="1" applyAlignment="1">
      <alignment horizontal="center" vertical="center" wrapText="1"/>
    </xf>
    <xf numFmtId="49" fontId="20" fillId="0" borderId="44" xfId="92" applyNumberFormat="1" applyFont="1" applyBorder="1" applyAlignment="1">
      <alignment horizontal="center" vertical="center" wrapText="1"/>
    </xf>
    <xf numFmtId="49" fontId="36" fillId="3" borderId="44" xfId="92" applyNumberFormat="1" applyFont="1" applyFill="1" applyBorder="1" applyAlignment="1">
      <alignment horizontal="center" vertical="center" wrapText="1"/>
    </xf>
    <xf numFmtId="49" fontId="20" fillId="0" borderId="13" xfId="92" applyNumberFormat="1" applyFont="1" applyBorder="1" applyAlignment="1">
      <alignment horizontal="center" vertical="center" wrapText="1"/>
    </xf>
    <xf numFmtId="49" fontId="20" fillId="0" borderId="14" xfId="92" applyNumberFormat="1" applyFont="1" applyBorder="1" applyAlignment="1">
      <alignment horizontal="center" vertical="center" wrapText="1"/>
    </xf>
    <xf numFmtId="49" fontId="29" fillId="0" borderId="13" xfId="92" applyNumberFormat="1" applyFont="1" applyBorder="1" applyAlignment="1">
      <alignment horizontal="center" vertical="center" wrapText="1"/>
    </xf>
    <xf numFmtId="49" fontId="29" fillId="0" borderId="14" xfId="92" applyNumberFormat="1" applyFont="1" applyBorder="1" applyAlignment="1">
      <alignment horizontal="center" vertical="center" wrapText="1"/>
    </xf>
    <xf numFmtId="49" fontId="18" fillId="0" borderId="13" xfId="92" applyNumberFormat="1" applyFont="1" applyBorder="1" applyAlignment="1">
      <alignment horizontal="center" vertical="center" wrapText="1"/>
    </xf>
    <xf numFmtId="49" fontId="18" fillId="0" borderId="14" xfId="92" applyNumberFormat="1" applyFont="1" applyBorder="1" applyAlignment="1">
      <alignment horizontal="center" vertical="center" wrapText="1"/>
    </xf>
    <xf numFmtId="49" fontId="29" fillId="0" borderId="10" xfId="92" applyNumberFormat="1" applyFont="1" applyBorder="1" applyAlignment="1">
      <alignment horizontal="center" vertical="center" wrapText="1"/>
    </xf>
    <xf numFmtId="49" fontId="36" fillId="0" borderId="13" xfId="92" applyNumberFormat="1" applyFont="1" applyBorder="1" applyAlignment="1">
      <alignment horizontal="center" vertical="center" wrapText="1"/>
    </xf>
    <xf numFmtId="49" fontId="36" fillId="0" borderId="15" xfId="92" applyNumberFormat="1" applyFont="1" applyBorder="1" applyAlignment="1">
      <alignment horizontal="center" vertical="center" wrapText="1"/>
    </xf>
    <xf numFmtId="49" fontId="33" fillId="0" borderId="13" xfId="92" applyNumberFormat="1" applyFont="1" applyBorder="1" applyAlignment="1">
      <alignment horizontal="center" vertical="center" wrapText="1"/>
    </xf>
    <xf numFmtId="49" fontId="33" fillId="0" borderId="14" xfId="92" applyNumberFormat="1" applyFont="1" applyBorder="1" applyAlignment="1">
      <alignment horizontal="center" vertical="center" wrapText="1"/>
    </xf>
    <xf numFmtId="49" fontId="24" fillId="0" borderId="46" xfId="92" applyNumberFormat="1" applyFont="1" applyBorder="1" applyAlignment="1">
      <alignment horizontal="center" vertical="center"/>
    </xf>
    <xf numFmtId="49" fontId="24" fillId="0" borderId="14" xfId="92" applyNumberFormat="1" applyFont="1" applyBorder="1" applyAlignment="1">
      <alignment horizontal="center" vertical="center"/>
    </xf>
    <xf numFmtId="49" fontId="24" fillId="0" borderId="15" xfId="92" applyNumberFormat="1" applyFont="1" applyBorder="1" applyAlignment="1">
      <alignment horizontal="center" vertical="center"/>
    </xf>
    <xf numFmtId="49" fontId="18" fillId="0" borderId="15" xfId="92" applyNumberFormat="1" applyFont="1" applyBorder="1" applyAlignment="1">
      <alignment horizontal="center" vertical="center" wrapText="1"/>
    </xf>
    <xf numFmtId="49" fontId="69" fillId="0" borderId="13" xfId="92" applyNumberFormat="1" applyFont="1" applyBorder="1" applyAlignment="1">
      <alignment horizontal="center" vertical="center" wrapText="1"/>
    </xf>
    <xf numFmtId="49" fontId="69" fillId="0" borderId="14" xfId="92" applyNumberFormat="1" applyFont="1" applyBorder="1" applyAlignment="1">
      <alignment horizontal="center" vertical="center" wrapText="1"/>
    </xf>
    <xf numFmtId="49" fontId="69" fillId="0" borderId="56" xfId="92" applyNumberFormat="1" applyFont="1" applyBorder="1" applyAlignment="1">
      <alignment horizontal="center" vertical="center" wrapText="1"/>
    </xf>
    <xf numFmtId="49" fontId="33" fillId="0" borderId="56" xfId="92" applyNumberFormat="1" applyFont="1" applyBorder="1" applyAlignment="1">
      <alignment horizontal="center" vertical="center" wrapText="1"/>
    </xf>
    <xf numFmtId="49" fontId="18" fillId="0" borderId="46" xfId="92" applyNumberFormat="1" applyFont="1" applyBorder="1" applyAlignment="1">
      <alignment horizontal="center" vertical="center" wrapText="1"/>
    </xf>
    <xf numFmtId="49" fontId="33" fillId="0" borderId="15" xfId="92" applyNumberFormat="1" applyFont="1" applyBorder="1" applyAlignment="1">
      <alignment horizontal="center" vertical="center" wrapText="1"/>
    </xf>
    <xf numFmtId="49" fontId="29" fillId="0" borderId="46" xfId="92" applyNumberFormat="1" applyFont="1" applyBorder="1" applyAlignment="1">
      <alignment horizontal="center" vertical="center" wrapText="1"/>
    </xf>
    <xf numFmtId="49" fontId="29" fillId="0" borderId="56" xfId="92" applyNumberFormat="1" applyFont="1" applyBorder="1" applyAlignment="1">
      <alignment horizontal="center" vertical="center" wrapText="1"/>
    </xf>
    <xf numFmtId="49" fontId="24" fillId="0" borderId="46" xfId="92" applyNumberFormat="1" applyFont="1" applyBorder="1" applyAlignment="1">
      <alignment horizontal="center" vertical="center" wrapText="1"/>
    </xf>
    <xf numFmtId="49" fontId="24" fillId="0" borderId="56" xfId="92" applyNumberFormat="1" applyFont="1" applyBorder="1" applyAlignment="1">
      <alignment horizontal="center" vertical="center" wrapText="1"/>
    </xf>
    <xf numFmtId="49" fontId="18" fillId="0" borderId="44" xfId="92" applyNumberFormat="1" applyFont="1" applyBorder="1" applyAlignment="1">
      <alignment horizontal="center" vertical="center" wrapText="1"/>
    </xf>
    <xf numFmtId="183" fontId="33" fillId="0" borderId="44" xfId="92" applyNumberFormat="1" applyFont="1" applyBorder="1" applyAlignment="1">
      <alignment horizontal="center" vertical="center" wrapText="1"/>
    </xf>
    <xf numFmtId="49" fontId="18" fillId="0" borderId="10" xfId="92" applyNumberFormat="1" applyFont="1" applyBorder="1" applyAlignment="1">
      <alignment horizontal="center" vertical="center" wrapText="1"/>
    </xf>
    <xf numFmtId="49" fontId="29" fillId="0" borderId="15" xfId="92" applyNumberFormat="1" applyFont="1" applyBorder="1" applyAlignment="1">
      <alignment horizontal="center" vertical="center" wrapText="1"/>
    </xf>
    <xf numFmtId="49" fontId="20" fillId="0" borderId="15" xfId="92" applyNumberFormat="1" applyFont="1" applyBorder="1" applyAlignment="1">
      <alignment horizontal="center" vertical="center" wrapText="1"/>
    </xf>
    <xf numFmtId="49" fontId="33" fillId="0" borderId="10" xfId="92" applyNumberFormat="1" applyFont="1" applyBorder="1" applyAlignment="1">
      <alignment horizontal="center" vertical="center" wrapText="1"/>
    </xf>
    <xf numFmtId="49" fontId="33" fillId="0" borderId="44" xfId="92" applyNumberFormat="1" applyFont="1" applyBorder="1" applyAlignment="1">
      <alignment horizontal="center" vertical="center" wrapText="1"/>
    </xf>
    <xf numFmtId="49" fontId="22" fillId="0" borderId="13" xfId="92" applyNumberFormat="1" applyFont="1" applyBorder="1" applyAlignment="1">
      <alignment horizontal="center" vertical="center" wrapText="1"/>
    </xf>
    <xf numFmtId="49" fontId="22" fillId="0" borderId="15" xfId="92" applyNumberFormat="1" applyFont="1" applyBorder="1" applyAlignment="1">
      <alignment horizontal="center" vertical="center" wrapText="1"/>
    </xf>
    <xf numFmtId="49" fontId="33" fillId="0" borderId="46" xfId="92" applyNumberFormat="1" applyFont="1" applyBorder="1" applyAlignment="1">
      <alignment horizontal="center" vertical="center" wrapText="1"/>
    </xf>
    <xf numFmtId="49" fontId="20" fillId="0" borderId="10" xfId="92" applyNumberFormat="1" applyFont="1" applyBorder="1" applyAlignment="1">
      <alignment horizontal="center" vertical="center" wrapText="1"/>
    </xf>
    <xf numFmtId="49" fontId="24" fillId="0" borderId="13" xfId="92" applyNumberFormat="1" applyFont="1" applyBorder="1" applyAlignment="1">
      <alignment horizontal="center" vertical="center" wrapText="1"/>
    </xf>
    <xf numFmtId="49" fontId="24" fillId="0" borderId="15" xfId="92" applyNumberFormat="1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49" fontId="46" fillId="0" borderId="13" xfId="92" applyNumberFormat="1" applyFont="1" applyBorder="1" applyAlignment="1">
      <alignment horizontal="center" vertical="center" wrapText="1"/>
    </xf>
    <xf numFmtId="49" fontId="46" fillId="0" borderId="15" xfId="92" applyNumberFormat="1" applyFont="1" applyBorder="1" applyAlignment="1">
      <alignment horizontal="center" vertical="center" wrapText="1"/>
    </xf>
    <xf numFmtId="49" fontId="33" fillId="3" borderId="14" xfId="92" applyNumberFormat="1" applyFont="1" applyFill="1" applyBorder="1" applyAlignment="1">
      <alignment horizontal="center" vertical="center" wrapText="1"/>
    </xf>
    <xf numFmtId="49" fontId="33" fillId="3" borderId="15" xfId="92" applyNumberFormat="1" applyFont="1" applyFill="1" applyBorder="1" applyAlignment="1">
      <alignment horizontal="center" vertical="center" wrapText="1"/>
    </xf>
    <xf numFmtId="0" fontId="32" fillId="2" borderId="46" xfId="92" applyNumberFormat="1" applyFont="1" applyFill="1" applyBorder="1" applyAlignment="1">
      <alignment horizontal="center" vertical="center" wrapText="1"/>
    </xf>
    <xf numFmtId="0" fontId="32" fillId="2" borderId="14" xfId="92" applyNumberFormat="1" applyFont="1" applyFill="1" applyBorder="1" applyAlignment="1">
      <alignment horizontal="center" vertical="center" wrapText="1"/>
    </xf>
    <xf numFmtId="0" fontId="32" fillId="2" borderId="15" xfId="92" applyNumberFormat="1" applyFont="1" applyFill="1" applyBorder="1" applyAlignment="1">
      <alignment horizontal="center" vertical="center" wrapText="1"/>
    </xf>
    <xf numFmtId="49" fontId="22" fillId="0" borderId="14" xfId="92" applyNumberFormat="1" applyFont="1" applyBorder="1" applyAlignment="1">
      <alignment horizontal="center" vertical="center" wrapText="1"/>
    </xf>
    <xf numFmtId="183" fontId="42" fillId="0" borderId="10" xfId="92" applyNumberFormat="1" applyFont="1" applyBorder="1" applyAlignment="1">
      <alignment horizontal="center" vertical="center" wrapText="1"/>
    </xf>
    <xf numFmtId="0" fontId="20" fillId="0" borderId="3" xfId="92" applyNumberFormat="1" applyFont="1" applyBorder="1" applyAlignment="1">
      <alignment horizontal="left" vertical="center" wrapText="1"/>
    </xf>
    <xf numFmtId="49" fontId="24" fillId="0" borderId="14" xfId="92" applyNumberFormat="1" applyFont="1" applyBorder="1" applyAlignment="1">
      <alignment horizontal="center" vertical="center" wrapText="1"/>
    </xf>
    <xf numFmtId="49" fontId="33" fillId="3" borderId="13" xfId="92" applyNumberFormat="1" applyFont="1" applyFill="1" applyBorder="1" applyAlignment="1">
      <alignment horizontal="center" vertical="center" wrapText="1"/>
    </xf>
    <xf numFmtId="49" fontId="33" fillId="3" borderId="44" xfId="92" applyNumberFormat="1" applyFont="1" applyFill="1" applyBorder="1" applyAlignment="1">
      <alignment horizontal="center" vertical="center" wrapText="1"/>
    </xf>
    <xf numFmtId="0" fontId="32" fillId="2" borderId="56" xfId="92" applyNumberFormat="1" applyFont="1" applyFill="1" applyBorder="1" applyAlignment="1">
      <alignment horizontal="center" vertical="center" wrapText="1"/>
    </xf>
    <xf numFmtId="49" fontId="20" fillId="0" borderId="46" xfId="92" applyNumberFormat="1" applyFont="1" applyBorder="1" applyAlignment="1">
      <alignment horizontal="center" vertical="center" wrapText="1"/>
    </xf>
    <xf numFmtId="0" fontId="20" fillId="0" borderId="0" xfId="92" applyNumberFormat="1" applyFont="1" applyFill="1" applyBorder="1" applyAlignment="1">
      <alignment horizontal="left" vertical="center" wrapText="1"/>
    </xf>
    <xf numFmtId="0" fontId="42" fillId="0" borderId="12" xfId="92" applyNumberFormat="1" applyFont="1" applyBorder="1" applyAlignment="1">
      <alignment horizontal="left" vertical="center" wrapText="1"/>
    </xf>
    <xf numFmtId="0" fontId="32" fillId="2" borderId="13" xfId="92" applyNumberFormat="1" applyFont="1" applyFill="1" applyBorder="1" applyAlignment="1">
      <alignment horizontal="center" vertical="center" wrapText="1"/>
    </xf>
    <xf numFmtId="0" fontId="49" fillId="0" borderId="0" xfId="36" applyNumberFormat="1" applyFill="1" applyBorder="1" applyAlignment="1" applyProtection="1">
      <alignment horizontal="left" vertical="center" wrapText="1"/>
    </xf>
    <xf numFmtId="49" fontId="20" fillId="0" borderId="56" xfId="92" applyNumberFormat="1" applyFont="1" applyBorder="1" applyAlignment="1">
      <alignment horizontal="center" vertical="center" wrapText="1"/>
    </xf>
    <xf numFmtId="49" fontId="23" fillId="0" borderId="14" xfId="92" applyNumberFormat="1" applyFont="1" applyBorder="1" applyAlignment="1">
      <alignment horizontal="center" vertical="center" wrapText="1"/>
    </xf>
    <xf numFmtId="49" fontId="23" fillId="0" borderId="56" xfId="92" applyNumberFormat="1" applyFont="1" applyBorder="1" applyAlignment="1">
      <alignment horizontal="center" vertical="center" wrapText="1"/>
    </xf>
    <xf numFmtId="183" fontId="18" fillId="0" borderId="13" xfId="92" applyNumberFormat="1" applyFont="1" applyFill="1" applyBorder="1" applyAlignment="1">
      <alignment horizontal="center" vertical="center" wrapText="1"/>
    </xf>
    <xf numFmtId="183" fontId="18" fillId="0" borderId="14" xfId="92" applyNumberFormat="1" applyFont="1" applyFill="1" applyBorder="1" applyAlignment="1">
      <alignment horizontal="center" vertical="center" wrapText="1"/>
    </xf>
    <xf numFmtId="183" fontId="18" fillId="0" borderId="15" xfId="92" applyNumberFormat="1" applyFont="1" applyFill="1" applyBorder="1" applyAlignment="1">
      <alignment horizontal="center" vertical="center" wrapText="1"/>
    </xf>
    <xf numFmtId="49" fontId="18" fillId="0" borderId="2" xfId="92" applyNumberFormat="1" applyFont="1" applyFill="1" applyBorder="1" applyAlignment="1">
      <alignment horizontal="center" vertical="center" wrapText="1"/>
    </xf>
    <xf numFmtId="49" fontId="33" fillId="0" borderId="2" xfId="92" applyNumberFormat="1" applyFont="1" applyFill="1" applyBorder="1" applyAlignment="1">
      <alignment horizontal="center" vertical="center" wrapText="1"/>
    </xf>
    <xf numFmtId="0" fontId="32" fillId="2" borderId="11" xfId="92" applyNumberFormat="1" applyFont="1" applyFill="1" applyBorder="1" applyAlignment="1">
      <alignment horizontal="center" vertical="center" wrapText="1"/>
    </xf>
    <xf numFmtId="0" fontId="32" fillId="2" borderId="0" xfId="92" applyNumberFormat="1" applyFont="1" applyFill="1" applyBorder="1" applyAlignment="1">
      <alignment horizontal="center" vertical="center" wrapText="1"/>
    </xf>
    <xf numFmtId="49" fontId="20" fillId="0" borderId="25" xfId="92" applyNumberFormat="1" applyFont="1" applyBorder="1" applyAlignment="1">
      <alignment horizontal="left" wrapText="1"/>
    </xf>
    <xf numFmtId="49" fontId="20" fillId="0" borderId="0" xfId="92" applyNumberFormat="1" applyFont="1" applyBorder="1" applyAlignment="1">
      <alignment horizontal="left" wrapText="1"/>
    </xf>
    <xf numFmtId="49" fontId="20" fillId="0" borderId="27" xfId="92" applyNumberFormat="1" applyFont="1" applyBorder="1" applyAlignment="1">
      <alignment horizontal="left" wrapText="1"/>
    </xf>
    <xf numFmtId="49" fontId="18" fillId="0" borderId="67" xfId="92" applyNumberFormat="1" applyFont="1" applyBorder="1" applyAlignment="1">
      <alignment horizontal="center" vertical="center"/>
    </xf>
    <xf numFmtId="49" fontId="18" fillId="0" borderId="25" xfId="92" applyNumberFormat="1" applyFont="1" applyBorder="1" applyAlignment="1">
      <alignment horizontal="left" wrapText="1"/>
    </xf>
    <xf numFmtId="49" fontId="18" fillId="0" borderId="0" xfId="92" applyNumberFormat="1" applyFont="1" applyBorder="1" applyAlignment="1">
      <alignment horizontal="left" wrapText="1"/>
    </xf>
    <xf numFmtId="49" fontId="18" fillId="0" borderId="27" xfId="92" applyNumberFormat="1" applyFont="1" applyBorder="1" applyAlignment="1">
      <alignment horizontal="left" wrapText="1"/>
    </xf>
    <xf numFmtId="49" fontId="18" fillId="0" borderId="25" xfId="92" applyNumberFormat="1" applyFont="1" applyBorder="1" applyAlignment="1">
      <alignment horizontal="left" vertical="top" wrapText="1"/>
    </xf>
    <xf numFmtId="49" fontId="18" fillId="0" borderId="0" xfId="92" applyNumberFormat="1" applyFont="1" applyBorder="1" applyAlignment="1">
      <alignment horizontal="left" vertical="top" wrapText="1"/>
    </xf>
    <xf numFmtId="49" fontId="18" fillId="0" borderId="27" xfId="92" applyNumberFormat="1" applyFont="1" applyBorder="1" applyAlignment="1">
      <alignment horizontal="left" vertical="top" wrapText="1"/>
    </xf>
    <xf numFmtId="49" fontId="18" fillId="0" borderId="23" xfId="92" applyNumberFormat="1" applyFont="1" applyBorder="1" applyAlignment="1">
      <alignment horizontal="left"/>
    </xf>
    <xf numFmtId="49" fontId="18" fillId="0" borderId="24" xfId="92" applyNumberFormat="1" applyFont="1" applyBorder="1" applyAlignment="1">
      <alignment horizontal="left"/>
    </xf>
    <xf numFmtId="49" fontId="18" fillId="0" borderId="26" xfId="92" applyNumberFormat="1" applyFont="1" applyBorder="1" applyAlignment="1">
      <alignment horizontal="left"/>
    </xf>
    <xf numFmtId="49" fontId="23" fillId="0" borderId="10" xfId="92" applyNumberFormat="1" applyFont="1" applyBorder="1" applyAlignment="1">
      <alignment horizontal="center" vertical="center" wrapText="1"/>
    </xf>
    <xf numFmtId="0" fontId="20" fillId="0" borderId="0" xfId="92" applyNumberFormat="1" applyFont="1" applyFill="1" applyBorder="1" applyAlignment="1">
      <alignment horizontal="left" vertical="center"/>
    </xf>
    <xf numFmtId="49" fontId="24" fillId="0" borderId="10" xfId="92" applyNumberFormat="1" applyFont="1" applyBorder="1" applyAlignment="1">
      <alignment horizontal="center" vertical="center" wrapText="1"/>
    </xf>
    <xf numFmtId="49" fontId="20" fillId="0" borderId="0" xfId="92" applyNumberFormat="1" applyFont="1" applyFill="1" applyBorder="1" applyAlignment="1">
      <alignment horizontal="center"/>
    </xf>
    <xf numFmtId="49" fontId="33" fillId="0" borderId="0" xfId="92" applyNumberFormat="1" applyFont="1" applyBorder="1" applyAlignment="1">
      <alignment wrapText="1"/>
    </xf>
    <xf numFmtId="49" fontId="18" fillId="0" borderId="25" xfId="92" applyNumberFormat="1" applyFont="1" applyBorder="1" applyAlignment="1">
      <alignment horizontal="left" vertical="center"/>
    </xf>
    <xf numFmtId="49" fontId="18" fillId="0" borderId="0" xfId="92" applyNumberFormat="1" applyFont="1" applyBorder="1" applyAlignment="1">
      <alignment horizontal="left" vertical="center"/>
    </xf>
    <xf numFmtId="49" fontId="18" fillId="0" borderId="27" xfId="92" applyNumberFormat="1" applyFont="1" applyBorder="1" applyAlignment="1">
      <alignment horizontal="left" vertical="center"/>
    </xf>
    <xf numFmtId="49" fontId="69" fillId="0" borderId="46" xfId="92" applyNumberFormat="1" applyFont="1" applyBorder="1" applyAlignment="1">
      <alignment horizontal="center" vertical="center" wrapText="1"/>
    </xf>
    <xf numFmtId="49" fontId="69" fillId="0" borderId="15" xfId="92" applyNumberFormat="1" applyFont="1" applyBorder="1" applyAlignment="1">
      <alignment horizontal="center" vertical="center" wrapText="1"/>
    </xf>
    <xf numFmtId="49" fontId="70" fillId="0" borderId="13" xfId="92" applyNumberFormat="1" applyFont="1" applyBorder="1" applyAlignment="1">
      <alignment horizontal="center" vertical="center"/>
    </xf>
    <xf numFmtId="49" fontId="70" fillId="0" borderId="15" xfId="92" applyNumberFormat="1" applyFont="1" applyBorder="1" applyAlignment="1">
      <alignment horizontal="center" vertical="center"/>
    </xf>
    <xf numFmtId="49" fontId="60" fillId="0" borderId="25" xfId="92" applyNumberFormat="1" applyFont="1" applyBorder="1" applyAlignment="1">
      <alignment horizontal="left" wrapText="1"/>
    </xf>
    <xf numFmtId="49" fontId="60" fillId="0" borderId="0" xfId="92" applyNumberFormat="1" applyFont="1" applyBorder="1" applyAlignment="1">
      <alignment horizontal="left" wrapText="1"/>
    </xf>
    <xf numFmtId="49" fontId="60" fillId="0" borderId="27" xfId="92" applyNumberFormat="1" applyFont="1" applyBorder="1" applyAlignment="1">
      <alignment horizontal="left" wrapText="1"/>
    </xf>
    <xf numFmtId="49" fontId="60" fillId="0" borderId="28" xfId="92" applyNumberFormat="1" applyFont="1" applyBorder="1" applyAlignment="1">
      <alignment horizontal="left" wrapText="1"/>
    </xf>
    <xf numFmtId="49" fontId="60" fillId="0" borderId="29" xfId="92" applyNumberFormat="1" applyFont="1" applyBorder="1" applyAlignment="1">
      <alignment horizontal="left" wrapText="1"/>
    </xf>
    <xf numFmtId="49" fontId="60" fillId="0" borderId="30" xfId="92" applyNumberFormat="1" applyFont="1" applyBorder="1" applyAlignment="1">
      <alignment horizontal="left" wrapText="1"/>
    </xf>
    <xf numFmtId="49" fontId="18" fillId="0" borderId="25" xfId="92" applyNumberFormat="1" applyFont="1" applyBorder="1" applyAlignment="1">
      <alignment horizontal="left" vertical="center" wrapText="1"/>
    </xf>
    <xf numFmtId="49" fontId="18" fillId="0" borderId="0" xfId="92" applyNumberFormat="1" applyFont="1" applyBorder="1" applyAlignment="1">
      <alignment horizontal="left" vertical="center" wrapText="1"/>
    </xf>
    <xf numFmtId="49" fontId="18" fillId="0" borderId="27" xfId="92" applyNumberFormat="1" applyFont="1" applyBorder="1" applyAlignment="1">
      <alignment horizontal="left" vertical="center" wrapText="1"/>
    </xf>
    <xf numFmtId="49" fontId="18" fillId="0" borderId="25" xfId="92" applyNumberFormat="1" applyFont="1" applyBorder="1" applyAlignment="1">
      <alignment wrapText="1"/>
    </xf>
    <xf numFmtId="49" fontId="18" fillId="0" borderId="0" xfId="92" applyNumberFormat="1" applyFont="1" applyBorder="1" applyAlignment="1">
      <alignment wrapText="1"/>
    </xf>
    <xf numFmtId="49" fontId="18" fillId="0" borderId="27" xfId="92" applyNumberFormat="1" applyFont="1" applyBorder="1" applyAlignment="1">
      <alignment wrapText="1"/>
    </xf>
    <xf numFmtId="49" fontId="20" fillId="0" borderId="25" xfId="92" applyNumberFormat="1" applyFont="1" applyBorder="1" applyAlignment="1">
      <alignment horizontal="left" vertical="center" wrapText="1"/>
    </xf>
    <xf numFmtId="49" fontId="20" fillId="0" borderId="0" xfId="92" applyNumberFormat="1" applyFont="1" applyBorder="1" applyAlignment="1">
      <alignment horizontal="left" vertical="center" wrapText="1"/>
    </xf>
    <xf numFmtId="49" fontId="58" fillId="0" borderId="46" xfId="92" applyNumberFormat="1" applyFont="1" applyBorder="1" applyAlignment="1">
      <alignment horizontal="center" vertical="center"/>
    </xf>
    <xf numFmtId="49" fontId="58" fillId="0" borderId="15" xfId="92" applyNumberFormat="1" applyFont="1" applyBorder="1" applyAlignment="1">
      <alignment horizontal="center" vertical="center"/>
    </xf>
    <xf numFmtId="49" fontId="18" fillId="0" borderId="56" xfId="92" applyNumberFormat="1" applyFont="1" applyBorder="1" applyAlignment="1">
      <alignment horizontal="center" vertical="center" wrapText="1"/>
    </xf>
    <xf numFmtId="183" fontId="33" fillId="0" borderId="13" xfId="92" applyNumberFormat="1" applyFont="1" applyBorder="1" applyAlignment="1">
      <alignment horizontal="center" vertical="center" wrapText="1"/>
    </xf>
    <xf numFmtId="183" fontId="33" fillId="0" borderId="14" xfId="92" applyNumberFormat="1" applyFont="1" applyBorder="1" applyAlignment="1">
      <alignment horizontal="center" vertical="center" wrapText="1"/>
    </xf>
    <xf numFmtId="183" fontId="33" fillId="0" borderId="15" xfId="92" applyNumberFormat="1" applyFont="1" applyBorder="1" applyAlignment="1">
      <alignment horizontal="center" vertical="center" wrapText="1"/>
    </xf>
    <xf numFmtId="0" fontId="35" fillId="8" borderId="44" xfId="92" applyNumberFormat="1" applyFont="1" applyFill="1" applyBorder="1" applyAlignment="1">
      <alignment horizontal="center" vertical="center" wrapText="1"/>
    </xf>
    <xf numFmtId="49" fontId="28" fillId="0" borderId="0" xfId="92" applyNumberFormat="1" applyFont="1" applyBorder="1" applyAlignment="1">
      <alignment horizontal="center" vertical="center" wrapText="1"/>
    </xf>
    <xf numFmtId="49" fontId="4" fillId="0" borderId="0" xfId="92" applyNumberFormat="1" applyFont="1" applyBorder="1" applyAlignment="1">
      <alignment vertical="center"/>
    </xf>
    <xf numFmtId="49" fontId="33" fillId="0" borderId="44" xfId="92" applyNumberFormat="1" applyFont="1" applyFill="1" applyBorder="1" applyAlignment="1">
      <alignment horizontal="center" vertical="center" wrapText="1"/>
    </xf>
    <xf numFmtId="183" fontId="33" fillId="0" borderId="10" xfId="92" applyNumberFormat="1" applyFont="1" applyBorder="1" applyAlignment="1">
      <alignment horizontal="center" vertical="center" wrapText="1"/>
    </xf>
    <xf numFmtId="49" fontId="42" fillId="0" borderId="13" xfId="92" applyNumberFormat="1" applyFont="1" applyBorder="1" applyAlignment="1">
      <alignment horizontal="center" vertical="center" wrapText="1"/>
    </xf>
    <xf numFmtId="49" fontId="42" fillId="0" borderId="14" xfId="92" applyNumberFormat="1" applyFont="1" applyBorder="1" applyAlignment="1">
      <alignment horizontal="center" vertical="center" wrapText="1"/>
    </xf>
    <xf numFmtId="49" fontId="23" fillId="0" borderId="44" xfId="92" applyNumberFormat="1" applyFont="1" applyBorder="1" applyAlignment="1">
      <alignment horizontal="center" vertical="center" wrapText="1"/>
    </xf>
    <xf numFmtId="49" fontId="24" fillId="0" borderId="44" xfId="92" applyNumberFormat="1" applyFont="1" applyFill="1" applyBorder="1" applyAlignment="1">
      <alignment horizontal="center" vertical="center" wrapText="1"/>
    </xf>
    <xf numFmtId="200" fontId="4" fillId="0" borderId="44" xfId="92" applyNumberFormat="1" applyFont="1" applyBorder="1" applyAlignment="1">
      <alignment horizontal="center" vertical="center"/>
    </xf>
    <xf numFmtId="0" fontId="0" fillId="0" borderId="44" xfId="0" applyBorder="1"/>
    <xf numFmtId="49" fontId="20" fillId="0" borderId="44" xfId="92" applyNumberFormat="1" applyFont="1" applyFill="1" applyBorder="1" applyAlignment="1">
      <alignment horizontal="center" vertical="center" wrapText="1"/>
    </xf>
    <xf numFmtId="0" fontId="35" fillId="2" borderId="11" xfId="92" applyNumberFormat="1" applyFont="1" applyFill="1" applyBorder="1" applyAlignment="1">
      <alignment horizontal="center" vertical="center" wrapText="1"/>
    </xf>
    <xf numFmtId="0" fontId="35" fillId="2" borderId="0" xfId="92" applyNumberFormat="1" applyFont="1" applyFill="1" applyBorder="1" applyAlignment="1">
      <alignment horizontal="center" vertical="center" wrapText="1"/>
    </xf>
    <xf numFmtId="0" fontId="35" fillId="2" borderId="12" xfId="92" applyNumberFormat="1" applyFont="1" applyFill="1" applyBorder="1" applyAlignment="1">
      <alignment horizontal="center" vertical="center" wrapText="1"/>
    </xf>
    <xf numFmtId="49" fontId="68" fillId="0" borderId="44" xfId="36" applyNumberFormat="1" applyFont="1" applyFill="1" applyBorder="1" applyAlignment="1" applyProtection="1">
      <alignment horizontal="center" vertical="center" wrapText="1"/>
    </xf>
    <xf numFmtId="49" fontId="36" fillId="0" borderId="44" xfId="92" applyNumberFormat="1" applyFont="1" applyFill="1" applyBorder="1" applyAlignment="1">
      <alignment horizontal="center" vertical="center" wrapText="1"/>
    </xf>
    <xf numFmtId="200" fontId="52" fillId="0" borderId="44" xfId="92" applyNumberFormat="1" applyFont="1" applyBorder="1" applyAlignment="1">
      <alignment horizontal="center" vertical="center"/>
    </xf>
    <xf numFmtId="0" fontId="69" fillId="0" borderId="14" xfId="0" applyFont="1" applyBorder="1" applyAlignment="1">
      <alignment horizontal="center" vertical="center"/>
    </xf>
    <xf numFmtId="49" fontId="18" fillId="0" borderId="13" xfId="92" applyNumberFormat="1" applyFont="1" applyBorder="1" applyAlignment="1">
      <alignment horizontal="center" vertical="center"/>
    </xf>
    <xf numFmtId="49" fontId="18" fillId="0" borderId="14" xfId="92" applyNumberFormat="1" applyFont="1" applyBorder="1" applyAlignment="1">
      <alignment horizontal="center" vertical="center"/>
    </xf>
    <xf numFmtId="49" fontId="69" fillId="0" borderId="44" xfId="92" applyNumberFormat="1" applyFont="1" applyBorder="1" applyAlignment="1">
      <alignment horizontal="center" vertical="center" wrapText="1"/>
    </xf>
    <xf numFmtId="49" fontId="23" fillId="0" borderId="46" xfId="92" applyNumberFormat="1" applyFont="1" applyBorder="1" applyAlignment="1">
      <alignment horizontal="center" vertical="center" wrapText="1"/>
    </xf>
    <xf numFmtId="0" fontId="38" fillId="0" borderId="3" xfId="92" applyNumberFormat="1" applyFont="1" applyBorder="1" applyAlignment="1">
      <alignment horizontal="left" wrapText="1"/>
    </xf>
    <xf numFmtId="0" fontId="32" fillId="2" borderId="44" xfId="92" applyNumberFormat="1" applyFont="1" applyFill="1" applyBorder="1" applyAlignment="1">
      <alignment horizontal="center" vertical="center" wrapText="1"/>
    </xf>
    <xf numFmtId="49" fontId="36" fillId="0" borderId="67" xfId="92" applyNumberFormat="1" applyFont="1" applyBorder="1" applyAlignment="1">
      <alignment horizontal="center" vertical="center" wrapText="1"/>
    </xf>
    <xf numFmtId="49" fontId="29" fillId="0" borderId="67" xfId="92" applyNumberFormat="1" applyFont="1" applyBorder="1" applyAlignment="1">
      <alignment horizontal="center" vertical="center" wrapText="1"/>
    </xf>
    <xf numFmtId="0" fontId="69" fillId="0" borderId="44" xfId="0" applyFont="1" applyBorder="1" applyAlignment="1">
      <alignment horizontal="center" vertical="center"/>
    </xf>
    <xf numFmtId="49" fontId="24" fillId="0" borderId="44" xfId="92" applyNumberFormat="1" applyFont="1" applyBorder="1" applyAlignment="1">
      <alignment horizontal="center" vertical="center" wrapText="1"/>
    </xf>
    <xf numFmtId="0" fontId="32" fillId="2" borderId="10" xfId="92" applyNumberFormat="1" applyFont="1" applyFill="1" applyBorder="1" applyAlignment="1">
      <alignment horizontal="center" vertical="center" wrapText="1"/>
    </xf>
    <xf numFmtId="183" fontId="32" fillId="2" borderId="11" xfId="92" applyNumberFormat="1" applyFont="1" applyFill="1" applyBorder="1" applyAlignment="1">
      <alignment horizontal="center" vertical="center" wrapText="1"/>
    </xf>
    <xf numFmtId="183" fontId="32" fillId="2" borderId="0" xfId="92" applyNumberFormat="1" applyFont="1" applyFill="1" applyBorder="1" applyAlignment="1">
      <alignment horizontal="center" vertical="center" wrapText="1"/>
    </xf>
    <xf numFmtId="49" fontId="29" fillId="0" borderId="44" xfId="92" applyNumberFormat="1" applyFont="1" applyBorder="1" applyAlignment="1">
      <alignment horizontal="center" vertical="center" wrapText="1"/>
    </xf>
    <xf numFmtId="183" fontId="33" fillId="0" borderId="46" xfId="92" applyNumberFormat="1" applyFont="1" applyBorder="1" applyAlignment="1">
      <alignment horizontal="center" vertical="center" wrapText="1"/>
    </xf>
    <xf numFmtId="183" fontId="33" fillId="0" borderId="56" xfId="92" applyNumberFormat="1" applyFont="1" applyBorder="1" applyAlignment="1">
      <alignment horizontal="center" vertical="center" wrapText="1"/>
    </xf>
    <xf numFmtId="49" fontId="20" fillId="0" borderId="67" xfId="92" applyNumberFormat="1" applyFont="1" applyFill="1" applyBorder="1" applyAlignment="1">
      <alignment horizontal="center" vertical="center" wrapText="1"/>
    </xf>
    <xf numFmtId="49" fontId="20" fillId="0" borderId="46" xfId="92" applyNumberFormat="1" applyFont="1" applyFill="1" applyBorder="1" applyAlignment="1">
      <alignment horizontal="center" vertical="center" wrapText="1"/>
    </xf>
    <xf numFmtId="49" fontId="20" fillId="0" borderId="14" xfId="92" applyNumberFormat="1" applyFont="1" applyFill="1" applyBorder="1" applyAlignment="1">
      <alignment horizontal="center" vertical="center" wrapText="1"/>
    </xf>
    <xf numFmtId="49" fontId="20" fillId="0" borderId="56" xfId="92" applyNumberFormat="1" applyFont="1" applyFill="1" applyBorder="1" applyAlignment="1">
      <alignment horizontal="center" vertical="center" wrapText="1"/>
    </xf>
    <xf numFmtId="49" fontId="22" fillId="0" borderId="67" xfId="92" applyNumberFormat="1" applyFont="1" applyBorder="1" applyAlignment="1">
      <alignment horizontal="center" vertical="center" wrapText="1"/>
    </xf>
    <xf numFmtId="49" fontId="18" fillId="0" borderId="46" xfId="92" applyNumberFormat="1" applyFont="1" applyBorder="1" applyAlignment="1">
      <alignment horizontal="center" vertical="center"/>
    </xf>
    <xf numFmtId="49" fontId="18" fillId="0" borderId="56" xfId="92" applyNumberFormat="1" applyFont="1" applyBorder="1" applyAlignment="1">
      <alignment horizontal="center" vertical="center"/>
    </xf>
    <xf numFmtId="49" fontId="46" fillId="3" borderId="44" xfId="92" applyNumberFormat="1" applyFont="1" applyFill="1" applyBorder="1" applyAlignment="1">
      <alignment horizontal="center" vertical="center" wrapText="1"/>
    </xf>
    <xf numFmtId="0" fontId="69" fillId="0" borderId="46" xfId="0" applyFont="1" applyBorder="1" applyAlignment="1">
      <alignment horizontal="center" vertical="center"/>
    </xf>
    <xf numFmtId="49" fontId="36" fillId="0" borderId="67" xfId="36" applyNumberFormat="1" applyFont="1" applyBorder="1" applyAlignment="1" applyProtection="1">
      <alignment horizontal="center" vertical="center" wrapText="1"/>
    </xf>
    <xf numFmtId="49" fontId="69" fillId="0" borderId="67" xfId="92" applyNumberFormat="1" applyFont="1" applyBorder="1" applyAlignment="1">
      <alignment horizontal="center" vertical="center" wrapText="1"/>
    </xf>
    <xf numFmtId="0" fontId="38" fillId="0" borderId="0" xfId="92" applyNumberFormat="1" applyFont="1" applyAlignment="1">
      <alignment horizontal="left" wrapText="1"/>
    </xf>
    <xf numFmtId="0" fontId="32" fillId="2" borderId="67" xfId="92" applyNumberFormat="1" applyFont="1" applyFill="1" applyBorder="1" applyAlignment="1">
      <alignment horizontal="center" vertical="center" wrapText="1"/>
    </xf>
    <xf numFmtId="0" fontId="38" fillId="0" borderId="11" xfId="92" applyNumberFormat="1" applyFont="1" applyBorder="1" applyAlignment="1">
      <alignment horizontal="left" wrapText="1"/>
    </xf>
    <xf numFmtId="49" fontId="18" fillId="3" borderId="67" xfId="92" applyNumberFormat="1" applyFont="1" applyFill="1" applyBorder="1" applyAlignment="1">
      <alignment horizontal="center" vertical="center" wrapText="1"/>
    </xf>
    <xf numFmtId="49" fontId="20" fillId="3" borderId="67" xfId="92" applyNumberFormat="1" applyFont="1" applyFill="1" applyBorder="1" applyAlignment="1">
      <alignment horizontal="center" vertical="center" wrapText="1"/>
    </xf>
    <xf numFmtId="49" fontId="20" fillId="3" borderId="67" xfId="92" applyNumberFormat="1" applyFont="1" applyFill="1" applyBorder="1" applyAlignment="1">
      <alignment horizontal="center" vertical="center"/>
    </xf>
    <xf numFmtId="49" fontId="22" fillId="3" borderId="67" xfId="92" applyNumberFormat="1" applyFont="1" applyFill="1" applyBorder="1" applyAlignment="1">
      <alignment horizontal="center" vertical="center" wrapText="1"/>
    </xf>
    <xf numFmtId="49" fontId="29" fillId="3" borderId="67" xfId="92" applyNumberFormat="1" applyFont="1" applyFill="1" applyBorder="1" applyAlignment="1">
      <alignment horizontal="center" vertical="center" wrapText="1"/>
    </xf>
    <xf numFmtId="49" fontId="24" fillId="0" borderId="67" xfId="92" applyNumberFormat="1" applyFont="1" applyBorder="1" applyAlignment="1">
      <alignment horizontal="center" vertical="center" wrapText="1"/>
    </xf>
    <xf numFmtId="49" fontId="20" fillId="0" borderId="67" xfId="92" applyNumberFormat="1" applyFont="1" applyBorder="1" applyAlignment="1">
      <alignment horizontal="center" vertical="center" wrapText="1"/>
    </xf>
    <xf numFmtId="49" fontId="23" fillId="0" borderId="67" xfId="92" applyNumberFormat="1" applyFont="1" applyBorder="1" applyAlignment="1">
      <alignment horizontal="center" vertical="center" wrapText="1"/>
    </xf>
    <xf numFmtId="0" fontId="35" fillId="2" borderId="44" xfId="92" applyNumberFormat="1" applyFont="1" applyFill="1" applyBorder="1" applyAlignment="1">
      <alignment horizontal="center" vertical="center" wrapText="1"/>
    </xf>
    <xf numFmtId="0" fontId="35" fillId="2" borderId="67" xfId="92" applyNumberFormat="1" applyFont="1" applyFill="1" applyBorder="1" applyAlignment="1">
      <alignment horizontal="center" vertical="center" wrapText="1"/>
    </xf>
    <xf numFmtId="49" fontId="22" fillId="0" borderId="46" xfId="92" applyNumberFormat="1" applyFont="1" applyBorder="1" applyAlignment="1">
      <alignment horizontal="center" vertical="center" wrapText="1"/>
    </xf>
    <xf numFmtId="49" fontId="36" fillId="0" borderId="46" xfId="92" applyNumberFormat="1" applyFont="1" applyBorder="1" applyAlignment="1">
      <alignment horizontal="center" vertical="center" wrapText="1"/>
    </xf>
    <xf numFmtId="49" fontId="36" fillId="0" borderId="14" xfId="92" applyNumberFormat="1" applyFont="1" applyBorder="1" applyAlignment="1">
      <alignment horizontal="center" vertical="center" wrapText="1"/>
    </xf>
    <xf numFmtId="49" fontId="36" fillId="0" borderId="56" xfId="92" applyNumberFormat="1" applyFont="1" applyBorder="1" applyAlignment="1">
      <alignment horizontal="center" vertical="center" wrapText="1"/>
    </xf>
    <xf numFmtId="49" fontId="24" fillId="0" borderId="13" xfId="92" applyNumberFormat="1" applyFont="1" applyBorder="1" applyAlignment="1">
      <alignment horizontal="center" vertical="center"/>
    </xf>
    <xf numFmtId="4" fontId="18" fillId="0" borderId="10" xfId="92" applyNumberFormat="1" applyFont="1" applyFill="1" applyBorder="1" applyAlignment="1">
      <alignment horizontal="center" vertical="center" wrapText="1"/>
    </xf>
    <xf numFmtId="4" fontId="18" fillId="0" borderId="10" xfId="92" applyNumberFormat="1" applyFont="1" applyFill="1" applyBorder="1" applyAlignment="1">
      <alignment horizontal="center" vertical="center"/>
    </xf>
    <xf numFmtId="4" fontId="33" fillId="0" borderId="10" xfId="92" applyNumberFormat="1" applyFont="1" applyFill="1" applyBorder="1" applyAlignment="1">
      <alignment horizontal="center" vertical="center" wrapText="1"/>
    </xf>
    <xf numFmtId="183" fontId="18" fillId="0" borderId="11" xfId="92" applyNumberFormat="1" applyFont="1" applyFill="1" applyBorder="1" applyAlignment="1">
      <alignment horizontal="left" vertical="center" wrapText="1"/>
    </xf>
    <xf numFmtId="183" fontId="18" fillId="0" borderId="2" xfId="92" applyNumberFormat="1" applyFont="1" applyBorder="1" applyAlignment="1">
      <alignment horizontal="center" vertical="center"/>
    </xf>
    <xf numFmtId="183" fontId="33" fillId="0" borderId="2" xfId="92" applyNumberFormat="1" applyFont="1" applyBorder="1" applyAlignment="1">
      <alignment horizontal="center" vertical="center"/>
    </xf>
    <xf numFmtId="0" fontId="179" fillId="6" borderId="10" xfId="0" applyFont="1" applyFill="1" applyBorder="1" applyAlignment="1">
      <alignment horizontal="left" vertical="center"/>
    </xf>
    <xf numFmtId="183" fontId="33" fillId="3" borderId="13" xfId="92" applyNumberFormat="1" applyFont="1" applyFill="1" applyBorder="1" applyAlignment="1">
      <alignment horizontal="center" vertical="center" wrapText="1"/>
    </xf>
    <xf numFmtId="183" fontId="33" fillId="3" borderId="56" xfId="92" applyNumberFormat="1" applyFont="1" applyFill="1" applyBorder="1" applyAlignment="1">
      <alignment horizontal="center" vertical="center" wrapText="1"/>
    </xf>
    <xf numFmtId="0" fontId="69" fillId="0" borderId="10" xfId="0" applyFont="1" applyBorder="1" applyAlignment="1">
      <alignment horizontal="center" vertical="center"/>
    </xf>
    <xf numFmtId="183" fontId="18" fillId="0" borderId="4" xfId="92" applyNumberFormat="1" applyFont="1" applyBorder="1" applyAlignment="1">
      <alignment horizontal="center"/>
    </xf>
    <xf numFmtId="183" fontId="18" fillId="0" borderId="0" xfId="92" applyNumberFormat="1" applyFont="1" applyBorder="1" applyAlignment="1">
      <alignment horizontal="center"/>
    </xf>
    <xf numFmtId="183" fontId="18" fillId="0" borderId="5" xfId="92" applyNumberFormat="1" applyFont="1" applyBorder="1" applyAlignment="1">
      <alignment horizontal="center"/>
    </xf>
    <xf numFmtId="49" fontId="18" fillId="0" borderId="8" xfId="92" applyNumberFormat="1" applyFont="1" applyBorder="1" applyAlignment="1">
      <alignment horizontal="left" vertical="center" wrapText="1"/>
    </xf>
    <xf numFmtId="49" fontId="18" fillId="0" borderId="11" xfId="92" applyNumberFormat="1" applyFont="1" applyBorder="1" applyAlignment="1">
      <alignment horizontal="left" vertical="center" wrapText="1"/>
    </xf>
    <xf numFmtId="49" fontId="18" fillId="0" borderId="9" xfId="92" applyNumberFormat="1" applyFont="1" applyBorder="1" applyAlignment="1">
      <alignment horizontal="left" vertical="center" wrapText="1"/>
    </xf>
    <xf numFmtId="4" fontId="32" fillId="7" borderId="12" xfId="92" applyNumberFormat="1" applyFont="1" applyFill="1" applyBorder="1" applyAlignment="1">
      <alignment horizontal="left" wrapText="1"/>
    </xf>
    <xf numFmtId="4" fontId="33" fillId="0" borderId="44" xfId="92" applyNumberFormat="1" applyFont="1" applyBorder="1" applyAlignment="1">
      <alignment horizontal="center" vertical="center" wrapText="1"/>
    </xf>
    <xf numFmtId="183" fontId="179" fillId="6" borderId="3" xfId="26" applyNumberFormat="1" applyFont="1" applyFill="1" applyBorder="1" applyAlignment="1">
      <alignment horizontal="left" vertical="center"/>
    </xf>
    <xf numFmtId="4" fontId="32" fillId="7" borderId="47" xfId="92" applyNumberFormat="1" applyFont="1" applyFill="1" applyBorder="1" applyAlignment="1">
      <alignment horizontal="left" vertical="center" wrapText="1"/>
    </xf>
    <xf numFmtId="4" fontId="32" fillId="7" borderId="48" xfId="92" applyNumberFormat="1" applyFont="1" applyFill="1" applyBorder="1" applyAlignment="1">
      <alignment horizontal="left" vertical="center" wrapText="1"/>
    </xf>
    <xf numFmtId="4" fontId="32" fillId="7" borderId="45" xfId="92" applyNumberFormat="1" applyFont="1" applyFill="1" applyBorder="1" applyAlignment="1">
      <alignment horizontal="left" vertical="center" wrapText="1"/>
    </xf>
    <xf numFmtId="4" fontId="20" fillId="0" borderId="47" xfId="92" applyNumberFormat="1" applyFont="1" applyBorder="1" applyAlignment="1">
      <alignment horizontal="left" vertical="center" wrapText="1"/>
    </xf>
    <xf numFmtId="4" fontId="20" fillId="0" borderId="48" xfId="92" applyNumberFormat="1" applyFont="1" applyBorder="1" applyAlignment="1">
      <alignment horizontal="left" vertical="center" wrapText="1"/>
    </xf>
    <xf numFmtId="4" fontId="20" fillId="0" borderId="45" xfId="92" applyNumberFormat="1" applyFont="1" applyBorder="1" applyAlignment="1">
      <alignment horizontal="left" vertical="center" wrapText="1"/>
    </xf>
    <xf numFmtId="4" fontId="18" fillId="0" borderId="44" xfId="92" applyNumberFormat="1" applyFont="1" applyBorder="1" applyAlignment="1">
      <alignment horizontal="left" vertical="center" wrapText="1"/>
    </xf>
    <xf numFmtId="4" fontId="12" fillId="0" borderId="44" xfId="92" applyNumberFormat="1" applyFont="1" applyBorder="1" applyAlignment="1">
      <alignment horizontal="left" vertical="center" wrapText="1"/>
    </xf>
    <xf numFmtId="4" fontId="32" fillId="7" borderId="12" xfId="92" applyNumberFormat="1" applyFont="1" applyFill="1" applyBorder="1" applyAlignment="1">
      <alignment horizontal="left" vertical="center" wrapText="1"/>
    </xf>
    <xf numFmtId="4" fontId="18" fillId="0" borderId="8" xfId="92" applyNumberFormat="1" applyFont="1" applyBorder="1" applyAlignment="1">
      <alignment horizontal="left"/>
    </xf>
    <xf numFmtId="4" fontId="18" fillId="0" borderId="11" xfId="92" applyNumberFormat="1" applyFont="1" applyBorder="1" applyAlignment="1">
      <alignment horizontal="left"/>
    </xf>
    <xf numFmtId="4" fontId="18" fillId="0" borderId="9" xfId="92" applyNumberFormat="1" applyFont="1" applyBorder="1" applyAlignment="1">
      <alignment horizontal="left"/>
    </xf>
    <xf numFmtId="4" fontId="32" fillId="7" borderId="44" xfId="92" applyNumberFormat="1" applyFont="1" applyFill="1" applyBorder="1" applyAlignment="1">
      <alignment vertical="center" wrapText="1"/>
    </xf>
    <xf numFmtId="4" fontId="18" fillId="6" borderId="47" xfId="92" applyNumberFormat="1" applyFont="1" applyFill="1" applyBorder="1" applyAlignment="1">
      <alignment horizontal="left" vertical="center"/>
    </xf>
    <xf numFmtId="4" fontId="18" fillId="6" borderId="48" xfId="92" applyNumberFormat="1" applyFont="1" applyFill="1" applyBorder="1" applyAlignment="1">
      <alignment horizontal="left" vertical="center"/>
    </xf>
    <xf numFmtId="4" fontId="18" fillId="6" borderId="45" xfId="92" applyNumberFormat="1" applyFont="1" applyFill="1" applyBorder="1" applyAlignment="1">
      <alignment horizontal="left" vertical="center"/>
    </xf>
    <xf numFmtId="183" fontId="33" fillId="0" borderId="0" xfId="92" applyNumberFormat="1" applyFont="1" applyBorder="1" applyAlignment="1">
      <alignment horizontal="left" vertical="center" wrapText="1"/>
    </xf>
    <xf numFmtId="4" fontId="42" fillId="0" borderId="47" xfId="92" applyNumberFormat="1" applyFont="1" applyBorder="1" applyAlignment="1">
      <alignment horizontal="left" vertical="center" wrapText="1"/>
    </xf>
    <xf numFmtId="4" fontId="42" fillId="0" borderId="48" xfId="92" applyNumberFormat="1" applyFont="1" applyBorder="1" applyAlignment="1">
      <alignment horizontal="left" vertical="center" wrapText="1"/>
    </xf>
    <xf numFmtId="4" fontId="42" fillId="0" borderId="45" xfId="92" applyNumberFormat="1" applyFont="1" applyBorder="1" applyAlignment="1">
      <alignment horizontal="left" vertical="center" wrapText="1"/>
    </xf>
    <xf numFmtId="183" fontId="18" fillId="0" borderId="4" xfId="92" applyNumberFormat="1" applyFont="1" applyBorder="1" applyAlignment="1">
      <alignment horizontal="center" vertical="center" wrapText="1"/>
    </xf>
    <xf numFmtId="183" fontId="18" fillId="0" borderId="0" xfId="92" applyNumberFormat="1" applyFont="1" applyBorder="1" applyAlignment="1">
      <alignment horizontal="center" vertical="center" wrapText="1"/>
    </xf>
    <xf numFmtId="183" fontId="18" fillId="0" borderId="5" xfId="92" applyNumberFormat="1" applyFont="1" applyBorder="1" applyAlignment="1">
      <alignment horizontal="center" vertical="center" wrapText="1"/>
    </xf>
    <xf numFmtId="183" fontId="18" fillId="0" borderId="6" xfId="92" applyNumberFormat="1" applyFont="1" applyBorder="1" applyAlignment="1">
      <alignment horizontal="center" vertical="center" wrapText="1"/>
    </xf>
    <xf numFmtId="183" fontId="18" fillId="0" borderId="12" xfId="92" applyNumberFormat="1" applyFont="1" applyBorder="1" applyAlignment="1">
      <alignment horizontal="center" vertical="center" wrapText="1"/>
    </xf>
    <xf numFmtId="183" fontId="18" fillId="0" borderId="7" xfId="92" applyNumberFormat="1" applyFont="1" applyBorder="1" applyAlignment="1">
      <alignment horizontal="center" vertical="center" wrapText="1"/>
    </xf>
    <xf numFmtId="4" fontId="33" fillId="0" borderId="44" xfId="92" applyNumberFormat="1" applyFont="1" applyBorder="1" applyAlignment="1">
      <alignment horizontal="left" vertical="center" wrapText="1"/>
    </xf>
    <xf numFmtId="4" fontId="34" fillId="0" borderId="44" xfId="92" applyNumberFormat="1" applyFont="1" applyBorder="1" applyAlignment="1">
      <alignment horizontal="left" vertical="center" wrapText="1"/>
    </xf>
    <xf numFmtId="4" fontId="50" fillId="0" borderId="8" xfId="92" applyNumberFormat="1" applyFont="1" applyBorder="1" applyAlignment="1">
      <alignment horizontal="center" vertical="center"/>
    </xf>
    <xf numFmtId="4" fontId="50" fillId="0" borderId="11" xfId="92" applyNumberFormat="1" applyFont="1" applyBorder="1" applyAlignment="1">
      <alignment horizontal="center" vertical="center"/>
    </xf>
    <xf numFmtId="4" fontId="50" fillId="0" borderId="9" xfId="92" applyNumberFormat="1" applyFont="1" applyBorder="1" applyAlignment="1">
      <alignment horizontal="center" vertical="center"/>
    </xf>
    <xf numFmtId="4" fontId="50" fillId="0" borderId="4" xfId="92" applyNumberFormat="1" applyFont="1" applyBorder="1" applyAlignment="1">
      <alignment horizontal="center" vertical="center"/>
    </xf>
    <xf numFmtId="4" fontId="50" fillId="0" borderId="0" xfId="92" applyNumberFormat="1" applyFont="1" applyBorder="1" applyAlignment="1">
      <alignment horizontal="center" vertical="center"/>
    </xf>
    <xf numFmtId="4" fontId="50" fillId="0" borderId="5" xfId="92" applyNumberFormat="1" applyFont="1" applyBorder="1" applyAlignment="1">
      <alignment horizontal="center" vertical="center"/>
    </xf>
    <xf numFmtId="4" fontId="18" fillId="0" borderId="8" xfId="92" applyNumberFormat="1" applyFont="1" applyFill="1" applyBorder="1" applyAlignment="1">
      <alignment vertical="center" wrapText="1"/>
    </xf>
    <xf numFmtId="4" fontId="18" fillId="0" borderId="11" xfId="92" applyNumberFormat="1" applyFont="1" applyFill="1" applyBorder="1" applyAlignment="1">
      <alignment vertical="center" wrapText="1"/>
    </xf>
    <xf numFmtId="4" fontId="18" fillId="0" borderId="9" xfId="92" applyNumberFormat="1" applyFont="1" applyFill="1" applyBorder="1" applyAlignment="1">
      <alignment vertical="center" wrapText="1"/>
    </xf>
    <xf numFmtId="4" fontId="18" fillId="0" borderId="6" xfId="92" applyNumberFormat="1" applyFont="1" applyFill="1" applyBorder="1" applyAlignment="1">
      <alignment vertical="center" wrapText="1"/>
    </xf>
    <xf numFmtId="4" fontId="18" fillId="0" borderId="12" xfId="92" applyNumberFormat="1" applyFont="1" applyFill="1" applyBorder="1" applyAlignment="1">
      <alignment vertical="center" wrapText="1"/>
    </xf>
    <xf numFmtId="4" fontId="18" fillId="0" borderId="7" xfId="92" applyNumberFormat="1" applyFont="1" applyFill="1" applyBorder="1" applyAlignment="1">
      <alignment vertical="center" wrapText="1"/>
    </xf>
    <xf numFmtId="4" fontId="33" fillId="0" borderId="8" xfId="92" applyNumberFormat="1" applyFont="1" applyFill="1" applyBorder="1" applyAlignment="1">
      <alignment vertical="center" wrapText="1"/>
    </xf>
    <xf numFmtId="4" fontId="33" fillId="0" borderId="11" xfId="92" applyNumberFormat="1" applyFont="1" applyFill="1" applyBorder="1" applyAlignment="1">
      <alignment vertical="center" wrapText="1"/>
    </xf>
    <xf numFmtId="4" fontId="33" fillId="0" borderId="9" xfId="92" applyNumberFormat="1" applyFont="1" applyFill="1" applyBorder="1" applyAlignment="1">
      <alignment vertical="center" wrapText="1"/>
    </xf>
    <xf numFmtId="4" fontId="33" fillId="0" borderId="4" xfId="92" applyNumberFormat="1" applyFont="1" applyFill="1" applyBorder="1" applyAlignment="1">
      <alignment vertical="center" wrapText="1"/>
    </xf>
    <xf numFmtId="4" fontId="33" fillId="0" borderId="0" xfId="92" applyNumberFormat="1" applyFont="1" applyFill="1" applyBorder="1" applyAlignment="1">
      <alignment vertical="center" wrapText="1"/>
    </xf>
    <xf numFmtId="4" fontId="33" fillId="0" borderId="5" xfId="92" applyNumberFormat="1" applyFont="1" applyFill="1" applyBorder="1" applyAlignment="1">
      <alignment vertical="center" wrapText="1"/>
    </xf>
    <xf numFmtId="4" fontId="18" fillId="0" borderId="8" xfId="92" applyNumberFormat="1" applyFont="1" applyFill="1" applyBorder="1" applyAlignment="1">
      <alignment horizontal="left" vertical="center" wrapText="1"/>
    </xf>
    <xf numFmtId="4" fontId="18" fillId="0" borderId="11" xfId="92" applyNumberFormat="1" applyFont="1" applyFill="1" applyBorder="1" applyAlignment="1">
      <alignment horizontal="left" vertical="center" wrapText="1"/>
    </xf>
    <xf numFmtId="4" fontId="18" fillId="0" borderId="9" xfId="92" applyNumberFormat="1" applyFont="1" applyFill="1" applyBorder="1" applyAlignment="1">
      <alignment horizontal="left" vertical="center" wrapText="1"/>
    </xf>
    <xf numFmtId="4" fontId="18" fillId="0" borderId="6" xfId="92" applyNumberFormat="1" applyFont="1" applyFill="1" applyBorder="1" applyAlignment="1">
      <alignment horizontal="left" vertical="center" wrapText="1"/>
    </xf>
    <xf numFmtId="4" fontId="18" fillId="0" borderId="12" xfId="92" applyNumberFormat="1" applyFont="1" applyFill="1" applyBorder="1" applyAlignment="1">
      <alignment horizontal="left" vertical="center" wrapText="1"/>
    </xf>
    <xf numFmtId="4" fontId="18" fillId="0" borderId="7" xfId="92" applyNumberFormat="1" applyFont="1" applyFill="1" applyBorder="1" applyAlignment="1">
      <alignment horizontal="left" vertical="center" wrapText="1"/>
    </xf>
    <xf numFmtId="4" fontId="20" fillId="0" borderId="57" xfId="92" applyNumberFormat="1" applyFont="1" applyBorder="1" applyAlignment="1">
      <alignment horizontal="left" wrapText="1"/>
    </xf>
    <xf numFmtId="4" fontId="12" fillId="0" borderId="58" xfId="92" applyNumberFormat="1" applyFont="1" applyBorder="1" applyAlignment="1">
      <alignment horizontal="left" wrapText="1"/>
    </xf>
    <xf numFmtId="4" fontId="12" fillId="0" borderId="59" xfId="92" applyNumberFormat="1" applyFont="1" applyBorder="1" applyAlignment="1">
      <alignment horizontal="left" wrapText="1"/>
    </xf>
    <xf numFmtId="4" fontId="20" fillId="0" borderId="4" xfId="92" applyNumberFormat="1" applyFont="1" applyBorder="1" applyAlignment="1">
      <alignment horizontal="left" wrapText="1"/>
    </xf>
    <xf numFmtId="4" fontId="20" fillId="0" borderId="0" xfId="92" applyNumberFormat="1" applyFont="1" applyBorder="1" applyAlignment="1">
      <alignment horizontal="left" wrapText="1"/>
    </xf>
    <xf numFmtId="4" fontId="20" fillId="0" borderId="5" xfId="92" applyNumberFormat="1" applyFont="1" applyBorder="1" applyAlignment="1">
      <alignment horizontal="left" wrapText="1"/>
    </xf>
    <xf numFmtId="4" fontId="18" fillId="0" borderId="4" xfId="92" applyNumberFormat="1" applyFont="1" applyBorder="1" applyAlignment="1">
      <alignment horizontal="left" wrapText="1"/>
    </xf>
    <xf numFmtId="4" fontId="12" fillId="0" borderId="0" xfId="92" applyNumberFormat="1" applyFont="1" applyBorder="1" applyAlignment="1">
      <alignment horizontal="left" wrapText="1"/>
    </xf>
    <xf numFmtId="4" fontId="12" fillId="0" borderId="5" xfId="92" applyNumberFormat="1" applyFont="1" applyBorder="1" applyAlignment="1">
      <alignment horizontal="left" wrapText="1"/>
    </xf>
    <xf numFmtId="4" fontId="18" fillId="0" borderId="0" xfId="92" applyNumberFormat="1" applyFont="1" applyBorder="1" applyAlignment="1">
      <alignment horizontal="left" wrapText="1"/>
    </xf>
    <xf numFmtId="4" fontId="18" fillId="0" borderId="5" xfId="92" applyNumberFormat="1" applyFont="1" applyBorder="1" applyAlignment="1">
      <alignment horizontal="left" wrapText="1"/>
    </xf>
    <xf numFmtId="4" fontId="18" fillId="0" borderId="4" xfId="92" applyNumberFormat="1" applyFont="1" applyBorder="1" applyAlignment="1">
      <alignment wrapText="1"/>
    </xf>
    <xf numFmtId="4" fontId="18" fillId="0" borderId="0" xfId="92" applyNumberFormat="1" applyFont="1" applyBorder="1" applyAlignment="1">
      <alignment wrapText="1"/>
    </xf>
    <xf numFmtId="4" fontId="18" fillId="0" borderId="5" xfId="92" applyNumberFormat="1" applyFont="1" applyBorder="1" applyAlignment="1">
      <alignment wrapText="1"/>
    </xf>
    <xf numFmtId="49" fontId="18" fillId="0" borderId="4" xfId="92" applyNumberFormat="1" applyFont="1" applyBorder="1" applyAlignment="1">
      <alignment horizontal="left" vertical="center" wrapText="1"/>
    </xf>
    <xf numFmtId="49" fontId="18" fillId="0" borderId="5" xfId="92" applyNumberFormat="1" applyFont="1" applyBorder="1" applyAlignment="1">
      <alignment horizontal="left" vertical="center" wrapText="1"/>
    </xf>
    <xf numFmtId="49" fontId="18" fillId="0" borderId="4" xfId="92" applyNumberFormat="1" applyFont="1" applyBorder="1" applyAlignment="1">
      <alignment horizontal="left" vertical="center"/>
    </xf>
    <xf numFmtId="49" fontId="18" fillId="0" borderId="5" xfId="92" applyNumberFormat="1" applyFont="1" applyBorder="1" applyAlignment="1">
      <alignment horizontal="left" vertical="center"/>
    </xf>
    <xf numFmtId="0" fontId="18" fillId="0" borderId="8" xfId="92" applyNumberFormat="1" applyFont="1" applyFill="1" applyBorder="1" applyAlignment="1">
      <alignment horizontal="center" vertical="center" wrapText="1"/>
    </xf>
    <xf numFmtId="0" fontId="18" fillId="0" borderId="11" xfId="92" applyNumberFormat="1" applyFont="1" applyFill="1" applyBorder="1" applyAlignment="1">
      <alignment horizontal="center" vertical="center" wrapText="1"/>
    </xf>
    <xf numFmtId="0" fontId="18" fillId="0" borderId="9" xfId="92" applyNumberFormat="1" applyFont="1" applyFill="1" applyBorder="1" applyAlignment="1">
      <alignment horizontal="center" vertical="center" wrapText="1"/>
    </xf>
    <xf numFmtId="0" fontId="18" fillId="0" borderId="4" xfId="92" applyNumberFormat="1" applyFont="1" applyFill="1" applyBorder="1" applyAlignment="1">
      <alignment horizontal="center" vertical="center" wrapText="1"/>
    </xf>
    <xf numFmtId="0" fontId="18" fillId="0" borderId="0" xfId="92" applyNumberFormat="1" applyFont="1" applyFill="1" applyBorder="1" applyAlignment="1">
      <alignment horizontal="center" vertical="center" wrapText="1"/>
    </xf>
    <xf numFmtId="0" fontId="18" fillId="0" borderId="5" xfId="92" applyNumberFormat="1" applyFont="1" applyFill="1" applyBorder="1" applyAlignment="1">
      <alignment horizontal="center" vertical="center" wrapText="1"/>
    </xf>
    <xf numFmtId="0" fontId="18" fillId="0" borderId="6" xfId="92" applyNumberFormat="1" applyFont="1" applyFill="1" applyBorder="1" applyAlignment="1">
      <alignment horizontal="center" vertical="center" wrapText="1"/>
    </xf>
    <xf numFmtId="0" fontId="18" fillId="0" borderId="12" xfId="92" applyNumberFormat="1" applyFont="1" applyFill="1" applyBorder="1" applyAlignment="1">
      <alignment horizontal="center" vertical="center" wrapText="1"/>
    </xf>
    <xf numFmtId="0" fontId="18" fillId="0" borderId="7" xfId="92" applyNumberFormat="1" applyFont="1" applyFill="1" applyBorder="1" applyAlignment="1">
      <alignment horizontal="center" vertical="center" wrapText="1"/>
    </xf>
    <xf numFmtId="4" fontId="50" fillId="0" borderId="8" xfId="92" applyNumberFormat="1" applyFont="1" applyBorder="1" applyAlignment="1">
      <alignment horizontal="left" vertical="center" wrapText="1"/>
    </xf>
    <xf numFmtId="4" fontId="50" fillId="0" borderId="11" xfId="92" applyNumberFormat="1" applyFont="1" applyBorder="1" applyAlignment="1">
      <alignment horizontal="left" vertical="center" wrapText="1"/>
    </xf>
    <xf numFmtId="4" fontId="50" fillId="0" borderId="9" xfId="92" applyNumberFormat="1" applyFont="1" applyBorder="1" applyAlignment="1">
      <alignment horizontal="left" vertical="center" wrapText="1"/>
    </xf>
    <xf numFmtId="4" fontId="33" fillId="0" borderId="4" xfId="92" applyNumberFormat="1" applyFont="1" applyBorder="1" applyAlignment="1">
      <alignment horizontal="left" vertical="center" wrapText="1"/>
    </xf>
    <xf numFmtId="4" fontId="33" fillId="0" borderId="0" xfId="92" applyNumberFormat="1" applyFont="1" applyBorder="1" applyAlignment="1">
      <alignment horizontal="left" vertical="center" wrapText="1"/>
    </xf>
    <xf numFmtId="4" fontId="32" fillId="32" borderId="47" xfId="92" applyNumberFormat="1" applyFont="1" applyFill="1" applyBorder="1" applyAlignment="1">
      <alignment horizontal="left" vertical="center" wrapText="1"/>
    </xf>
    <xf numFmtId="4" fontId="32" fillId="32" borderId="48" xfId="92" applyNumberFormat="1" applyFont="1" applyFill="1" applyBorder="1" applyAlignment="1">
      <alignment horizontal="left" vertical="center" wrapText="1"/>
    </xf>
    <xf numFmtId="4" fontId="32" fillId="32" borderId="45" xfId="92" applyNumberFormat="1" applyFont="1" applyFill="1" applyBorder="1" applyAlignment="1">
      <alignment horizontal="left" vertical="center" wrapText="1"/>
    </xf>
    <xf numFmtId="4" fontId="57" fillId="0" borderId="47" xfId="92" applyNumberFormat="1" applyFont="1" applyBorder="1" applyAlignment="1">
      <alignment vertical="center" wrapText="1"/>
    </xf>
    <xf numFmtId="4" fontId="57" fillId="0" borderId="48" xfId="92" applyNumberFormat="1" applyFont="1" applyBorder="1" applyAlignment="1">
      <alignment vertical="center" wrapText="1"/>
    </xf>
    <xf numFmtId="4" fontId="57" fillId="0" borderId="45" xfId="92" applyNumberFormat="1" applyFont="1" applyBorder="1" applyAlignment="1">
      <alignment vertical="center" wrapText="1"/>
    </xf>
    <xf numFmtId="4" fontId="12" fillId="0" borderId="13" xfId="92" applyNumberFormat="1" applyFont="1" applyBorder="1" applyAlignment="1">
      <alignment horizontal="left" vertical="center" wrapText="1"/>
    </xf>
    <xf numFmtId="4" fontId="18" fillId="0" borderId="57" xfId="92" applyNumberFormat="1" applyFont="1" applyFill="1" applyBorder="1" applyAlignment="1">
      <alignment horizontal="left" vertical="center" wrapText="1"/>
    </xf>
    <xf numFmtId="200" fontId="28" fillId="0" borderId="16" xfId="92" applyNumberFormat="1" applyFont="1" applyBorder="1" applyAlignment="1">
      <alignment horizontal="center" vertical="center" wrapText="1"/>
    </xf>
    <xf numFmtId="200" fontId="4" fillId="0" borderId="17" xfId="92" applyNumberFormat="1" applyFont="1" applyBorder="1" applyAlignment="1">
      <alignment vertical="center"/>
    </xf>
    <xf numFmtId="200" fontId="4" fillId="0" borderId="20" xfId="92" applyNumberFormat="1" applyFont="1" applyBorder="1" applyAlignment="1">
      <alignment vertical="center"/>
    </xf>
    <xf numFmtId="200" fontId="4" fillId="0" borderId="18" xfId="92" applyNumberFormat="1" applyFont="1" applyBorder="1" applyAlignment="1">
      <alignment vertical="center"/>
    </xf>
    <xf numFmtId="200" fontId="4" fillId="0" borderId="19" xfId="92" applyNumberFormat="1" applyFont="1" applyBorder="1" applyAlignment="1">
      <alignment vertical="center"/>
    </xf>
    <xf numFmtId="200" fontId="4" fillId="0" borderId="21" xfId="92" applyNumberFormat="1" applyFont="1" applyBorder="1" applyAlignment="1">
      <alignment vertical="center"/>
    </xf>
    <xf numFmtId="4" fontId="18" fillId="0" borderId="0" xfId="92" applyNumberFormat="1" applyFont="1" applyAlignment="1">
      <alignment horizontal="left" vertical="center" wrapText="1"/>
    </xf>
    <xf numFmtId="4" fontId="20" fillId="0" borderId="0" xfId="92" applyNumberFormat="1" applyFont="1" applyAlignment="1">
      <alignment horizontal="left" vertical="center" wrapText="1"/>
    </xf>
    <xf numFmtId="4" fontId="164" fillId="0" borderId="0" xfId="36" applyNumberFormat="1" applyFont="1" applyAlignment="1" applyProtection="1">
      <alignment horizontal="left" vertical="center" wrapText="1"/>
    </xf>
    <xf numFmtId="0" fontId="18" fillId="0" borderId="57" xfId="92" applyNumberFormat="1" applyFont="1" applyFill="1" applyBorder="1" applyAlignment="1">
      <alignment horizontal="center" vertical="center" wrapText="1"/>
    </xf>
    <xf numFmtId="0" fontId="33" fillId="0" borderId="1" xfId="92" applyNumberFormat="1" applyFont="1" applyFill="1" applyBorder="1" applyAlignment="1">
      <alignment horizontal="center" vertical="center" wrapText="1"/>
    </xf>
    <xf numFmtId="0" fontId="33" fillId="0" borderId="3" xfId="92" applyNumberFormat="1" applyFont="1" applyFill="1" applyBorder="1" applyAlignment="1">
      <alignment horizontal="center" vertical="center" wrapText="1"/>
    </xf>
    <xf numFmtId="0" fontId="33" fillId="0" borderId="2" xfId="92" applyNumberFormat="1" applyFont="1" applyFill="1" applyBorder="1" applyAlignment="1">
      <alignment horizontal="center" vertical="center" wrapText="1"/>
    </xf>
    <xf numFmtId="4" fontId="35" fillId="32" borderId="47" xfId="92" applyNumberFormat="1" applyFont="1" applyFill="1" applyBorder="1" applyAlignment="1">
      <alignment horizontal="left" wrapText="1"/>
    </xf>
    <xf numFmtId="4" fontId="148" fillId="32" borderId="48" xfId="92" applyNumberFormat="1" applyFont="1" applyFill="1" applyBorder="1" applyAlignment="1">
      <alignment horizontal="left" wrapText="1"/>
    </xf>
    <xf numFmtId="4" fontId="148" fillId="32" borderId="45" xfId="92" applyNumberFormat="1" applyFont="1" applyFill="1" applyBorder="1" applyAlignment="1">
      <alignment horizontal="left" wrapText="1"/>
    </xf>
    <xf numFmtId="183" fontId="18" fillId="0" borderId="47" xfId="92" applyNumberFormat="1" applyFont="1" applyBorder="1" applyAlignment="1">
      <alignment horizontal="left" vertical="center" wrapText="1"/>
    </xf>
    <xf numFmtId="183" fontId="18" fillId="0" borderId="48" xfId="92" applyNumberFormat="1" applyFont="1" applyBorder="1" applyAlignment="1">
      <alignment horizontal="left" vertical="center" wrapText="1"/>
    </xf>
    <xf numFmtId="183" fontId="18" fillId="0" borderId="45" xfId="92" applyNumberFormat="1" applyFont="1" applyBorder="1" applyAlignment="1">
      <alignment horizontal="left" vertical="center" wrapText="1"/>
    </xf>
    <xf numFmtId="4" fontId="32" fillId="7" borderId="0" xfId="92" applyNumberFormat="1" applyFont="1" applyFill="1" applyBorder="1" applyAlignment="1">
      <alignment horizontal="left" vertical="center" wrapText="1"/>
    </xf>
    <xf numFmtId="4" fontId="43" fillId="7" borderId="0" xfId="92" applyNumberFormat="1" applyFont="1" applyFill="1" applyBorder="1" applyAlignment="1">
      <alignment horizontal="left" vertical="center" wrapText="1"/>
    </xf>
    <xf numFmtId="0" fontId="33" fillId="0" borderId="8" xfId="92" applyNumberFormat="1" applyFont="1" applyFill="1" applyBorder="1" applyAlignment="1">
      <alignment horizontal="center" vertical="center" wrapText="1"/>
    </xf>
    <xf numFmtId="0" fontId="33" fillId="0" borderId="11" xfId="92" applyNumberFormat="1" applyFont="1" applyFill="1" applyBorder="1" applyAlignment="1">
      <alignment horizontal="center" vertical="center" wrapText="1"/>
    </xf>
    <xf numFmtId="0" fontId="33" fillId="0" borderId="9" xfId="92" applyNumberFormat="1" applyFont="1" applyFill="1" applyBorder="1" applyAlignment="1">
      <alignment horizontal="center" vertical="center" wrapText="1"/>
    </xf>
    <xf numFmtId="0" fontId="33" fillId="0" borderId="4" xfId="92" applyNumberFormat="1" applyFont="1" applyFill="1" applyBorder="1" applyAlignment="1">
      <alignment horizontal="center" vertical="center" wrapText="1"/>
    </xf>
    <xf numFmtId="0" fontId="33" fillId="0" borderId="0" xfId="92" applyNumberFormat="1" applyFont="1" applyFill="1" applyBorder="1" applyAlignment="1">
      <alignment horizontal="center" vertical="center" wrapText="1"/>
    </xf>
    <xf numFmtId="0" fontId="33" fillId="0" borderId="5" xfId="92" applyNumberFormat="1" applyFont="1" applyFill="1" applyBorder="1" applyAlignment="1">
      <alignment horizontal="center" vertical="center" wrapText="1"/>
    </xf>
    <xf numFmtId="0" fontId="33" fillId="0" borderId="6" xfId="92" applyNumberFormat="1" applyFont="1" applyFill="1" applyBorder="1" applyAlignment="1">
      <alignment horizontal="center" vertical="center" wrapText="1"/>
    </xf>
    <xf numFmtId="0" fontId="33" fillId="0" borderId="12" xfId="92" applyNumberFormat="1" applyFont="1" applyFill="1" applyBorder="1" applyAlignment="1">
      <alignment horizontal="center" vertical="center" wrapText="1"/>
    </xf>
    <xf numFmtId="0" fontId="33" fillId="0" borderId="7" xfId="92" applyNumberFormat="1" applyFont="1" applyFill="1" applyBorder="1" applyAlignment="1">
      <alignment horizontal="center" vertical="center" wrapText="1"/>
    </xf>
    <xf numFmtId="200" fontId="28" fillId="0" borderId="0" xfId="92" applyNumberFormat="1" applyFont="1" applyBorder="1" applyAlignment="1">
      <alignment horizontal="center" vertical="center" wrapText="1"/>
    </xf>
    <xf numFmtId="200" fontId="4" fillId="0" borderId="0" xfId="92" applyNumberFormat="1" applyFont="1" applyAlignment="1">
      <alignment vertical="center"/>
    </xf>
    <xf numFmtId="183" fontId="18" fillId="31" borderId="47" xfId="92" applyNumberFormat="1" applyFont="1" applyFill="1" applyBorder="1" applyAlignment="1">
      <alignment horizontal="left" vertical="center"/>
    </xf>
    <xf numFmtId="183" fontId="18" fillId="31" borderId="48" xfId="92" applyNumberFormat="1" applyFont="1" applyFill="1" applyBorder="1" applyAlignment="1">
      <alignment horizontal="left" vertical="center"/>
    </xf>
    <xf numFmtId="183" fontId="18" fillId="31" borderId="11" xfId="92" applyNumberFormat="1" applyFont="1" applyFill="1" applyBorder="1" applyAlignment="1">
      <alignment horizontal="left" vertical="center"/>
    </xf>
    <xf numFmtId="183" fontId="18" fillId="31" borderId="9" xfId="92" applyNumberFormat="1" applyFont="1" applyFill="1" applyBorder="1" applyAlignment="1">
      <alignment horizontal="left" vertical="center"/>
    </xf>
    <xf numFmtId="200" fontId="32" fillId="5" borderId="47" xfId="92" applyNumberFormat="1" applyFont="1" applyFill="1" applyBorder="1" applyAlignment="1">
      <alignment horizontal="left" vertical="center" wrapText="1"/>
    </xf>
    <xf numFmtId="200" fontId="32" fillId="5" borderId="48" xfId="92" applyNumberFormat="1" applyFont="1" applyFill="1" applyBorder="1" applyAlignment="1">
      <alignment horizontal="left" vertical="center" wrapText="1"/>
    </xf>
    <xf numFmtId="200" fontId="32" fillId="5" borderId="45" xfId="92" applyNumberFormat="1" applyFont="1" applyFill="1" applyBorder="1" applyAlignment="1">
      <alignment horizontal="left" vertical="center" wrapText="1"/>
    </xf>
    <xf numFmtId="200" fontId="18" fillId="0" borderId="0" xfId="92" applyNumberFormat="1" applyFont="1" applyBorder="1" applyAlignment="1">
      <alignment horizontal="left" vertical="center" wrapText="1"/>
    </xf>
    <xf numFmtId="200" fontId="20" fillId="0" borderId="0" xfId="92" applyNumberFormat="1" applyFont="1" applyBorder="1" applyAlignment="1">
      <alignment horizontal="center" vertical="center"/>
    </xf>
    <xf numFmtId="200" fontId="18" fillId="0" borderId="0" xfId="92" applyNumberFormat="1" applyFont="1" applyBorder="1" applyAlignment="1">
      <alignment horizontal="left" vertical="center"/>
    </xf>
    <xf numFmtId="183" fontId="18" fillId="31" borderId="45" xfId="92" applyNumberFormat="1" applyFont="1" applyFill="1" applyBorder="1" applyAlignment="1">
      <alignment horizontal="left" vertical="center"/>
    </xf>
    <xf numFmtId="183" fontId="18" fillId="0" borderId="8" xfId="92" applyNumberFormat="1" applyFont="1" applyFill="1" applyBorder="1" applyAlignment="1">
      <alignment horizontal="center" vertical="center"/>
    </xf>
    <xf numFmtId="183" fontId="18" fillId="0" borderId="11" xfId="92" applyNumberFormat="1" applyFont="1" applyFill="1" applyBorder="1" applyAlignment="1">
      <alignment horizontal="center" vertical="center"/>
    </xf>
    <xf numFmtId="183" fontId="18" fillId="0" borderId="9" xfId="92" applyNumberFormat="1" applyFont="1" applyFill="1" applyBorder="1" applyAlignment="1">
      <alignment horizontal="center" vertical="center"/>
    </xf>
    <xf numFmtId="183" fontId="18" fillId="0" borderId="4" xfId="92" applyNumberFormat="1" applyFont="1" applyFill="1" applyBorder="1" applyAlignment="1">
      <alignment horizontal="center" vertical="center"/>
    </xf>
    <xf numFmtId="183" fontId="18" fillId="0" borderId="0" xfId="92" applyNumberFormat="1" applyFont="1" applyFill="1" applyBorder="1" applyAlignment="1">
      <alignment horizontal="center" vertical="center"/>
    </xf>
    <xf numFmtId="183" fontId="18" fillId="0" borderId="5" xfId="92" applyNumberFormat="1" applyFont="1" applyFill="1" applyBorder="1" applyAlignment="1">
      <alignment horizontal="center" vertical="center"/>
    </xf>
    <xf numFmtId="183" fontId="18" fillId="0" borderId="57" xfId="92" applyNumberFormat="1" applyFont="1" applyFill="1" applyBorder="1" applyAlignment="1">
      <alignment horizontal="center" vertical="center"/>
    </xf>
    <xf numFmtId="183" fontId="18" fillId="0" borderId="58" xfId="92" applyNumberFormat="1" applyFont="1" applyFill="1" applyBorder="1" applyAlignment="1">
      <alignment horizontal="center" vertical="center"/>
    </xf>
    <xf numFmtId="183" fontId="18" fillId="0" borderId="59" xfId="92" applyNumberFormat="1" applyFont="1" applyFill="1" applyBorder="1" applyAlignment="1">
      <alignment horizontal="center" vertical="center"/>
    </xf>
    <xf numFmtId="183" fontId="12" fillId="0" borderId="8" xfId="92" applyNumberFormat="1" applyFont="1" applyBorder="1" applyAlignment="1">
      <alignment horizontal="center" vertical="center"/>
    </xf>
    <xf numFmtId="183" fontId="12" fillId="0" borderId="11" xfId="92" applyNumberFormat="1" applyFont="1" applyBorder="1" applyAlignment="1">
      <alignment horizontal="center" vertical="center"/>
    </xf>
    <xf numFmtId="183" fontId="12" fillId="0" borderId="9" xfId="92" applyNumberFormat="1" applyFont="1" applyBorder="1" applyAlignment="1">
      <alignment horizontal="center" vertical="center"/>
    </xf>
    <xf numFmtId="183" fontId="12" fillId="0" borderId="4" xfId="92" applyNumberFormat="1" applyFont="1" applyBorder="1" applyAlignment="1">
      <alignment horizontal="center" vertical="center"/>
    </xf>
    <xf numFmtId="183" fontId="12" fillId="0" borderId="0" xfId="92" applyNumberFormat="1" applyFont="1" applyBorder="1" applyAlignment="1">
      <alignment horizontal="center" vertical="center"/>
    </xf>
    <xf numFmtId="183" fontId="12" fillId="0" borderId="5" xfId="92" applyNumberFormat="1" applyFont="1" applyBorder="1" applyAlignment="1">
      <alignment horizontal="center" vertical="center"/>
    </xf>
    <xf numFmtId="183" fontId="12" fillId="0" borderId="57" xfId="92" applyNumberFormat="1" applyFont="1" applyBorder="1" applyAlignment="1">
      <alignment horizontal="center" vertical="center"/>
    </xf>
    <xf numFmtId="183" fontId="12" fillId="0" borderId="58" xfId="92" applyNumberFormat="1" applyFont="1" applyBorder="1" applyAlignment="1">
      <alignment horizontal="center" vertical="center"/>
    </xf>
    <xf numFmtId="183" fontId="12" fillId="0" borderId="59" xfId="92" applyNumberFormat="1" applyFont="1" applyBorder="1" applyAlignment="1">
      <alignment horizontal="center" vertical="center"/>
    </xf>
    <xf numFmtId="183" fontId="12" fillId="0" borderId="0" xfId="92" applyNumberFormat="1" applyFont="1" applyAlignment="1">
      <alignment horizontal="center" vertical="center"/>
    </xf>
    <xf numFmtId="183" fontId="42" fillId="0" borderId="13" xfId="92" applyNumberFormat="1" applyFont="1" applyFill="1" applyBorder="1" applyAlignment="1">
      <alignment horizontal="left" vertical="center"/>
    </xf>
    <xf numFmtId="183" fontId="42" fillId="0" borderId="14" xfId="92" applyNumberFormat="1" applyFont="1" applyFill="1" applyBorder="1" applyAlignment="1">
      <alignment horizontal="left" vertical="center"/>
    </xf>
    <xf numFmtId="183" fontId="42" fillId="0" borderId="56" xfId="92" applyNumberFormat="1" applyFont="1" applyFill="1" applyBorder="1" applyAlignment="1">
      <alignment horizontal="left" vertical="center"/>
    </xf>
    <xf numFmtId="49" fontId="18" fillId="0" borderId="25" xfId="92" applyNumberFormat="1" applyFont="1" applyBorder="1" applyAlignment="1">
      <alignment vertical="center" wrapText="1"/>
    </xf>
    <xf numFmtId="49" fontId="18" fillId="0" borderId="0" xfId="92" applyNumberFormat="1" applyFont="1" applyBorder="1" applyAlignment="1">
      <alignment vertical="center" wrapText="1"/>
    </xf>
    <xf numFmtId="49" fontId="18" fillId="0" borderId="27" xfId="92" applyNumberFormat="1" applyFont="1" applyBorder="1" applyAlignment="1">
      <alignment vertical="center" wrapText="1"/>
    </xf>
    <xf numFmtId="0" fontId="34" fillId="0" borderId="0" xfId="0" applyNumberFormat="1" applyFont="1" applyFill="1" applyBorder="1" applyAlignment="1">
      <alignment horizontal="left" vertical="center"/>
    </xf>
    <xf numFmtId="4" fontId="18" fillId="0" borderId="25" xfId="92" applyNumberFormat="1" applyFont="1" applyBorder="1" applyAlignment="1">
      <alignment horizontal="left" vertical="center" wrapText="1"/>
    </xf>
    <xf numFmtId="4" fontId="18" fillId="0" borderId="0" xfId="92" applyNumberFormat="1" applyFont="1" applyBorder="1" applyAlignment="1">
      <alignment horizontal="left" vertical="center" wrapText="1"/>
    </xf>
    <xf numFmtId="4" fontId="18" fillId="0" borderId="27" xfId="92" applyNumberFormat="1" applyFont="1" applyBorder="1" applyAlignment="1">
      <alignment horizontal="left" vertical="center" wrapText="1"/>
    </xf>
    <xf numFmtId="183" fontId="18" fillId="3" borderId="8" xfId="0" applyNumberFormat="1" applyFont="1" applyFill="1" applyBorder="1" applyAlignment="1">
      <alignment horizontal="left" vertical="center"/>
    </xf>
    <xf numFmtId="183" fontId="18" fillId="3" borderId="11" xfId="0" applyNumberFormat="1" applyFont="1" applyFill="1" applyBorder="1" applyAlignment="1">
      <alignment horizontal="left" vertical="center"/>
    </xf>
    <xf numFmtId="183" fontId="18" fillId="3" borderId="9" xfId="0" applyNumberFormat="1" applyFont="1" applyFill="1" applyBorder="1" applyAlignment="1">
      <alignment horizontal="left" vertical="center"/>
    </xf>
    <xf numFmtId="183" fontId="18" fillId="3" borderId="4" xfId="0" applyNumberFormat="1" applyFont="1" applyFill="1" applyBorder="1" applyAlignment="1">
      <alignment horizontal="left" vertical="center"/>
    </xf>
    <xf numFmtId="183" fontId="18" fillId="3" borderId="0" xfId="0" applyNumberFormat="1" applyFont="1" applyFill="1" applyBorder="1" applyAlignment="1">
      <alignment horizontal="left" vertical="center"/>
    </xf>
    <xf numFmtId="183" fontId="18" fillId="3" borderId="5" xfId="0" applyNumberFormat="1" applyFont="1" applyFill="1" applyBorder="1" applyAlignment="1">
      <alignment horizontal="left" vertical="center"/>
    </xf>
    <xf numFmtId="183" fontId="18" fillId="3" borderId="57" xfId="0" applyNumberFormat="1" applyFont="1" applyFill="1" applyBorder="1" applyAlignment="1">
      <alignment horizontal="left" vertical="center"/>
    </xf>
    <xf numFmtId="183" fontId="18" fillId="3" borderId="58" xfId="0" applyNumberFormat="1" applyFont="1" applyFill="1" applyBorder="1" applyAlignment="1">
      <alignment horizontal="left" vertical="center"/>
    </xf>
    <xf numFmtId="183" fontId="18" fillId="3" borderId="59" xfId="0" applyNumberFormat="1" applyFont="1" applyFill="1" applyBorder="1" applyAlignment="1">
      <alignment horizontal="left" vertical="center"/>
    </xf>
    <xf numFmtId="4" fontId="20" fillId="0" borderId="49" xfId="92" applyNumberFormat="1" applyFont="1" applyBorder="1" applyAlignment="1">
      <alignment horizontal="left" wrapText="1"/>
    </xf>
    <xf numFmtId="4" fontId="12" fillId="0" borderId="50" xfId="92" applyNumberFormat="1" applyFont="1" applyBorder="1" applyAlignment="1">
      <alignment horizontal="left" wrapText="1"/>
    </xf>
    <xf numFmtId="4" fontId="18" fillId="0" borderId="25" xfId="92" applyNumberFormat="1" applyFont="1" applyBorder="1" applyAlignment="1">
      <alignment wrapText="1"/>
    </xf>
    <xf numFmtId="4" fontId="20" fillId="0" borderId="25" xfId="92" applyNumberFormat="1" applyFont="1" applyBorder="1" applyAlignment="1">
      <alignment horizontal="left" wrapText="1"/>
    </xf>
    <xf numFmtId="0" fontId="19" fillId="0" borderId="0" xfId="1128" applyNumberFormat="1" applyFont="1" applyFill="1" applyBorder="1" applyAlignment="1">
      <alignment horizontal="left" vertical="center" wrapText="1"/>
    </xf>
    <xf numFmtId="49" fontId="18" fillId="0" borderId="23" xfId="92" applyNumberFormat="1" applyFont="1" applyBorder="1" applyAlignment="1">
      <alignment horizontal="left" vertical="center" wrapText="1"/>
    </xf>
    <xf numFmtId="49" fontId="18" fillId="0" borderId="24" xfId="92" applyNumberFormat="1" applyFont="1" applyBorder="1" applyAlignment="1">
      <alignment horizontal="left" vertical="center" wrapText="1"/>
    </xf>
    <xf numFmtId="49" fontId="18" fillId="0" borderId="25" xfId="92" applyNumberFormat="1" applyFont="1" applyBorder="1" applyAlignment="1">
      <alignment vertical="center"/>
    </xf>
    <xf numFmtId="49" fontId="18" fillId="0" borderId="0" xfId="92" applyNumberFormat="1" applyFont="1" applyBorder="1" applyAlignment="1">
      <alignment vertical="center"/>
    </xf>
    <xf numFmtId="49" fontId="18" fillId="0" borderId="27" xfId="92" applyNumberFormat="1" applyFont="1" applyBorder="1" applyAlignment="1">
      <alignment vertical="center"/>
    </xf>
    <xf numFmtId="183" fontId="20" fillId="0" borderId="0" xfId="92" applyNumberFormat="1" applyFont="1" applyBorder="1" applyAlignment="1">
      <alignment horizontal="left" vertical="center" wrapText="1"/>
    </xf>
    <xf numFmtId="4" fontId="18" fillId="0" borderId="25" xfId="92" applyNumberFormat="1" applyFont="1" applyBorder="1" applyAlignment="1">
      <alignment horizontal="left" wrapText="1"/>
    </xf>
    <xf numFmtId="0" fontId="34" fillId="0" borderId="0" xfId="0" applyNumberFormat="1" applyFont="1" applyFill="1" applyBorder="1" applyAlignment="1">
      <alignment horizontal="left" vertical="center" wrapText="1"/>
    </xf>
    <xf numFmtId="0" fontId="34" fillId="0" borderId="0" xfId="0" applyNumberFormat="1" applyFont="1" applyBorder="1" applyAlignment="1">
      <alignment vertical="center"/>
    </xf>
    <xf numFmtId="183" fontId="18" fillId="0" borderId="10" xfId="0" applyNumberFormat="1" applyFont="1" applyBorder="1" applyAlignment="1">
      <alignment horizontal="center" vertical="center"/>
    </xf>
    <xf numFmtId="183" fontId="18" fillId="0" borderId="13" xfId="0" applyNumberFormat="1" applyFont="1" applyBorder="1" applyAlignment="1">
      <alignment horizontal="center" vertical="center"/>
    </xf>
    <xf numFmtId="183" fontId="18" fillId="0" borderId="14" xfId="0" applyNumberFormat="1" applyFont="1" applyBorder="1" applyAlignment="1">
      <alignment horizontal="center" vertical="center"/>
    </xf>
    <xf numFmtId="183" fontId="18" fillId="0" borderId="15" xfId="0" applyNumberFormat="1" applyFont="1" applyBorder="1" applyAlignment="1">
      <alignment horizontal="center" vertical="center"/>
    </xf>
    <xf numFmtId="183" fontId="18" fillId="0" borderId="11" xfId="0" applyNumberFormat="1" applyFont="1" applyFill="1" applyBorder="1" applyAlignment="1">
      <alignment horizontal="center" vertical="center"/>
    </xf>
    <xf numFmtId="183" fontId="18" fillId="0" borderId="0" xfId="0" applyNumberFormat="1" applyFont="1" applyFill="1" applyBorder="1" applyAlignment="1">
      <alignment horizontal="center" vertical="center"/>
    </xf>
    <xf numFmtId="183" fontId="18" fillId="0" borderId="58" xfId="0" applyNumberFormat="1" applyFont="1" applyFill="1" applyBorder="1" applyAlignment="1">
      <alignment horizontal="center" vertical="center"/>
    </xf>
    <xf numFmtId="183" fontId="18" fillId="0" borderId="8" xfId="92" applyNumberFormat="1" applyFont="1" applyFill="1" applyBorder="1" applyAlignment="1">
      <alignment horizontal="left" vertical="center"/>
    </xf>
    <xf numFmtId="183" fontId="18" fillId="0" borderId="11" xfId="92" applyNumberFormat="1" applyFont="1" applyFill="1" applyBorder="1" applyAlignment="1">
      <alignment horizontal="left" vertical="center"/>
    </xf>
    <xf numFmtId="183" fontId="18" fillId="0" borderId="9" xfId="92" applyNumberFormat="1" applyFont="1" applyFill="1" applyBorder="1" applyAlignment="1">
      <alignment horizontal="left" vertical="center"/>
    </xf>
    <xf numFmtId="183" fontId="33" fillId="31" borderId="1" xfId="92" applyNumberFormat="1" applyFont="1" applyFill="1" applyBorder="1" applyAlignment="1">
      <alignment horizontal="left" vertical="center"/>
    </xf>
    <xf numFmtId="183" fontId="33" fillId="31" borderId="3" xfId="92" applyNumberFormat="1" applyFont="1" applyFill="1" applyBorder="1" applyAlignment="1">
      <alignment horizontal="left" vertical="center"/>
    </xf>
    <xf numFmtId="183" fontId="33" fillId="31" borderId="2" xfId="92" applyNumberFormat="1" applyFont="1" applyFill="1" applyBorder="1" applyAlignment="1">
      <alignment horizontal="left" vertical="center"/>
    </xf>
    <xf numFmtId="200" fontId="18" fillId="0" borderId="28" xfId="92" applyNumberFormat="1" applyFont="1" applyBorder="1" applyAlignment="1">
      <alignment wrapText="1"/>
    </xf>
    <xf numFmtId="200" fontId="18" fillId="0" borderId="29" xfId="92" applyNumberFormat="1" applyFont="1" applyBorder="1" applyAlignment="1">
      <alignment wrapText="1"/>
    </xf>
    <xf numFmtId="200" fontId="18" fillId="0" borderId="30" xfId="92" applyNumberFormat="1" applyFont="1" applyBorder="1" applyAlignment="1">
      <alignment wrapText="1"/>
    </xf>
    <xf numFmtId="200" fontId="20" fillId="0" borderId="25" xfId="92" applyNumberFormat="1" applyFont="1" applyBorder="1" applyAlignment="1">
      <alignment horizontal="left" wrapText="1"/>
    </xf>
    <xf numFmtId="200" fontId="20" fillId="0" borderId="0" xfId="92" applyNumberFormat="1" applyFont="1" applyBorder="1" applyAlignment="1">
      <alignment horizontal="left" wrapText="1"/>
    </xf>
    <xf numFmtId="200" fontId="18" fillId="0" borderId="25" xfId="92" applyNumberFormat="1" applyFont="1" applyBorder="1" applyAlignment="1">
      <alignment horizontal="left" wrapText="1"/>
    </xf>
    <xf numFmtId="200" fontId="12" fillId="0" borderId="0" xfId="92" applyNumberFormat="1" applyFont="1" applyBorder="1" applyAlignment="1">
      <alignment horizontal="left" wrapText="1"/>
    </xf>
    <xf numFmtId="49" fontId="18" fillId="0" borderId="26" xfId="92" applyNumberFormat="1" applyFont="1" applyBorder="1" applyAlignment="1">
      <alignment horizontal="left" vertical="center" wrapText="1"/>
    </xf>
    <xf numFmtId="200" fontId="33" fillId="0" borderId="25" xfId="92" applyNumberFormat="1" applyFont="1" applyBorder="1" applyAlignment="1">
      <alignment horizontal="left" vertical="center" wrapText="1"/>
    </xf>
    <xf numFmtId="200" fontId="33" fillId="0" borderId="0" xfId="92" applyNumberFormat="1" applyFont="1" applyBorder="1" applyAlignment="1">
      <alignment horizontal="left" vertical="center" wrapText="1"/>
    </xf>
    <xf numFmtId="200" fontId="20" fillId="0" borderId="27" xfId="92" applyNumberFormat="1" applyFont="1" applyBorder="1" applyAlignment="1">
      <alignment horizontal="left" wrapText="1"/>
    </xf>
    <xf numFmtId="200" fontId="35" fillId="8" borderId="47" xfId="92" applyNumberFormat="1" applyFont="1" applyFill="1" applyBorder="1" applyAlignment="1">
      <alignment horizontal="left" wrapText="1"/>
    </xf>
    <xf numFmtId="200" fontId="35" fillId="8" borderId="48" xfId="92" applyNumberFormat="1" applyFont="1" applyFill="1" applyBorder="1" applyAlignment="1">
      <alignment horizontal="left" wrapText="1"/>
    </xf>
    <xf numFmtId="200" fontId="33" fillId="0" borderId="44" xfId="0" applyNumberFormat="1" applyFont="1" applyFill="1" applyBorder="1" applyAlignment="1">
      <alignment horizontal="center" vertical="center" wrapText="1"/>
    </xf>
    <xf numFmtId="200" fontId="33" fillId="0" borderId="47" xfId="1923" applyNumberFormat="1" applyFont="1" applyFill="1" applyBorder="1" applyAlignment="1">
      <alignment horizontal="left" vertical="center" wrapText="1"/>
    </xf>
    <xf numFmtId="200" fontId="33" fillId="0" borderId="48" xfId="1923" applyNumberFormat="1" applyFont="1" applyFill="1" applyBorder="1" applyAlignment="1">
      <alignment horizontal="left" vertical="center" wrapText="1"/>
    </xf>
    <xf numFmtId="200" fontId="33" fillId="0" borderId="44" xfId="1923" applyNumberFormat="1" applyFont="1" applyFill="1" applyBorder="1" applyAlignment="1">
      <alignment horizontal="left" vertical="center" wrapText="1"/>
    </xf>
    <xf numFmtId="200" fontId="18" fillId="0" borderId="6" xfId="1923" applyNumberFormat="1" applyFont="1" applyFill="1" applyBorder="1" applyAlignment="1">
      <alignment horizontal="left" vertical="center" wrapText="1"/>
    </xf>
    <xf numFmtId="200" fontId="18" fillId="0" borderId="12" xfId="1923" applyNumberFormat="1" applyFont="1" applyFill="1" applyBorder="1" applyAlignment="1">
      <alignment horizontal="left" vertical="center" wrapText="1"/>
    </xf>
    <xf numFmtId="200" fontId="18" fillId="0" borderId="8" xfId="0" applyNumberFormat="1" applyFont="1" applyFill="1" applyBorder="1" applyAlignment="1">
      <alignment horizontal="left" vertical="center" wrapText="1"/>
    </xf>
    <xf numFmtId="200" fontId="18" fillId="0" borderId="11" xfId="0" applyNumberFormat="1" applyFont="1" applyFill="1" applyBorder="1" applyAlignment="1">
      <alignment horizontal="left" vertical="center" wrapText="1"/>
    </xf>
    <xf numFmtId="200" fontId="33" fillId="0" borderId="47" xfId="0" applyNumberFormat="1" applyFont="1" applyFill="1" applyBorder="1" applyAlignment="1">
      <alignment horizontal="left" vertical="center" wrapText="1"/>
    </xf>
    <xf numFmtId="200" fontId="33" fillId="0" borderId="48" xfId="0" applyNumberFormat="1" applyFont="1" applyFill="1" applyBorder="1" applyAlignment="1">
      <alignment horizontal="left" vertical="center" wrapText="1"/>
    </xf>
    <xf numFmtId="0" fontId="18" fillId="0" borderId="10" xfId="2679" applyNumberFormat="1" applyFont="1" applyFill="1" applyBorder="1" applyAlignment="1">
      <alignment horizontal="center" vertical="center"/>
    </xf>
    <xf numFmtId="0" fontId="18" fillId="3" borderId="47" xfId="92" applyNumberFormat="1" applyFont="1" applyFill="1" applyBorder="1" applyAlignment="1"/>
    <xf numFmtId="0" fontId="12" fillId="3" borderId="48" xfId="92" applyNumberFormat="1" applyFont="1" applyFill="1" applyBorder="1"/>
    <xf numFmtId="200" fontId="20" fillId="0" borderId="0" xfId="92" applyNumberFormat="1" applyFont="1" applyAlignment="1">
      <alignment horizontal="center"/>
    </xf>
    <xf numFmtId="200" fontId="35" fillId="2" borderId="44" xfId="92" applyNumberFormat="1" applyFont="1" applyFill="1" applyBorder="1" applyAlignment="1">
      <alignment vertical="center"/>
    </xf>
    <xf numFmtId="200" fontId="148" fillId="0" borderId="44" xfId="92" applyNumberFormat="1" applyFont="1" applyBorder="1" applyAlignment="1">
      <alignment vertical="center"/>
    </xf>
    <xf numFmtId="200" fontId="148" fillId="0" borderId="47" xfId="92" applyNumberFormat="1" applyFont="1" applyBorder="1" applyAlignment="1">
      <alignment vertical="center"/>
    </xf>
    <xf numFmtId="183" fontId="29" fillId="0" borderId="13" xfId="1784" applyNumberFormat="1" applyFont="1" applyBorder="1" applyAlignment="1">
      <alignment horizontal="left" vertical="center"/>
    </xf>
    <xf numFmtId="183" fontId="29" fillId="0" borderId="56" xfId="1784" applyNumberFormat="1" applyFont="1" applyBorder="1" applyAlignment="1">
      <alignment horizontal="left" vertical="center"/>
    </xf>
    <xf numFmtId="200" fontId="32" fillId="2" borderId="57" xfId="92" applyNumberFormat="1" applyFont="1" applyFill="1" applyBorder="1" applyAlignment="1">
      <alignment horizontal="left"/>
    </xf>
    <xf numFmtId="200" fontId="32" fillId="2" borderId="12" xfId="92" applyNumberFormat="1" applyFont="1" applyFill="1" applyBorder="1" applyAlignment="1">
      <alignment horizontal="left"/>
    </xf>
    <xf numFmtId="0" fontId="18" fillId="0" borderId="13" xfId="2679" applyNumberFormat="1" applyFont="1" applyFill="1" applyBorder="1" applyAlignment="1">
      <alignment horizontal="center" vertical="center"/>
    </xf>
    <xf numFmtId="0" fontId="18" fillId="0" borderId="14" xfId="2679" applyNumberFormat="1" applyFont="1" applyFill="1" applyBorder="1" applyAlignment="1">
      <alignment horizontal="center" vertical="center"/>
    </xf>
    <xf numFmtId="0" fontId="18" fillId="0" borderId="56" xfId="2679" applyNumberFormat="1" applyFont="1" applyFill="1" applyBorder="1" applyAlignment="1">
      <alignment horizontal="center" vertical="center"/>
    </xf>
    <xf numFmtId="183" fontId="29" fillId="0" borderId="1" xfId="0" applyNumberFormat="1" applyFont="1" applyBorder="1" applyAlignment="1">
      <alignment horizontal="left" vertical="center"/>
    </xf>
    <xf numFmtId="183" fontId="29" fillId="0" borderId="2" xfId="0" applyNumberFormat="1" applyFont="1" applyBorder="1" applyAlignment="1">
      <alignment horizontal="left" vertical="center"/>
    </xf>
    <xf numFmtId="183" fontId="67" fillId="7" borderId="1" xfId="0" applyNumberFormat="1" applyFont="1" applyFill="1" applyBorder="1" applyAlignment="1"/>
    <xf numFmtId="183" fontId="67" fillId="7" borderId="2" xfId="0" applyNumberFormat="1" applyFont="1" applyFill="1" applyBorder="1" applyAlignment="1"/>
    <xf numFmtId="183" fontId="18" fillId="36" borderId="60" xfId="92" applyNumberFormat="1" applyFont="1" applyFill="1" applyBorder="1" applyAlignment="1">
      <alignment horizontal="center" vertical="center" wrapText="1"/>
    </xf>
    <xf numFmtId="183" fontId="18" fillId="36" borderId="3" xfId="92" applyNumberFormat="1" applyFont="1" applyFill="1" applyBorder="1" applyAlignment="1">
      <alignment horizontal="center" vertical="center" wrapText="1"/>
    </xf>
    <xf numFmtId="183" fontId="18" fillId="36" borderId="2" xfId="92" applyNumberFormat="1" applyFont="1" applyFill="1" applyBorder="1" applyAlignment="1">
      <alignment horizontal="center" vertical="center" wrapText="1"/>
    </xf>
    <xf numFmtId="0" fontId="18" fillId="0" borderId="10" xfId="92" applyNumberFormat="1" applyFont="1" applyBorder="1" applyAlignment="1">
      <alignment horizontal="center" vertical="center" wrapText="1"/>
    </xf>
    <xf numFmtId="183" fontId="99" fillId="36" borderId="3" xfId="0" applyNumberFormat="1" applyFont="1" applyFill="1" applyBorder="1" applyAlignment="1">
      <alignment horizontal="center" vertical="center"/>
    </xf>
    <xf numFmtId="183" fontId="99" fillId="36" borderId="2" xfId="0" applyNumberFormat="1" applyFont="1" applyFill="1" applyBorder="1" applyAlignment="1">
      <alignment horizontal="center" vertical="center"/>
    </xf>
    <xf numFmtId="0" fontId="18" fillId="0" borderId="61" xfId="92" applyNumberFormat="1" applyFont="1" applyBorder="1" applyAlignment="1">
      <alignment horizontal="center" vertical="center" wrapText="1"/>
    </xf>
    <xf numFmtId="0" fontId="18" fillId="0" borderId="62" xfId="92" applyNumberFormat="1" applyFont="1" applyBorder="1" applyAlignment="1">
      <alignment horizontal="center" vertical="center" wrapText="1"/>
    </xf>
    <xf numFmtId="0" fontId="18" fillId="0" borderId="63" xfId="92" applyNumberFormat="1" applyFont="1" applyBorder="1" applyAlignment="1">
      <alignment horizontal="center" vertical="center" wrapText="1"/>
    </xf>
    <xf numFmtId="200" fontId="32" fillId="5" borderId="1" xfId="92" applyNumberFormat="1" applyFont="1" applyFill="1" applyBorder="1" applyAlignment="1">
      <alignment horizontal="left" vertical="center" wrapText="1"/>
    </xf>
    <xf numFmtId="200" fontId="32" fillId="5" borderId="3" xfId="92" applyNumberFormat="1" applyFont="1" applyFill="1" applyBorder="1" applyAlignment="1">
      <alignment horizontal="left" vertical="center" wrapText="1"/>
    </xf>
    <xf numFmtId="183" fontId="29" fillId="0" borderId="8" xfId="0" applyNumberFormat="1" applyFont="1" applyBorder="1" applyAlignment="1">
      <alignment horizontal="left" vertical="center"/>
    </xf>
    <xf numFmtId="183" fontId="26" fillId="0" borderId="9" xfId="0" applyNumberFormat="1" applyFont="1" applyBorder="1" applyAlignment="1">
      <alignment horizontal="left" vertical="center"/>
    </xf>
    <xf numFmtId="183" fontId="29" fillId="0" borderId="9" xfId="0" applyNumberFormat="1" applyFont="1" applyBorder="1" applyAlignment="1">
      <alignment horizontal="center" vertical="center"/>
    </xf>
    <xf numFmtId="183" fontId="29" fillId="0" borderId="5" xfId="0" applyNumberFormat="1" applyFont="1" applyBorder="1" applyAlignment="1">
      <alignment horizontal="center" vertical="center"/>
    </xf>
    <xf numFmtId="183" fontId="26" fillId="0" borderId="7" xfId="0" applyNumberFormat="1" applyFont="1" applyBorder="1" applyAlignment="1">
      <alignment horizontal="center" vertical="center"/>
    </xf>
    <xf numFmtId="183" fontId="36" fillId="0" borderId="13" xfId="0" applyNumberFormat="1" applyFont="1" applyBorder="1" applyAlignment="1">
      <alignment horizontal="center" vertical="center"/>
    </xf>
    <xf numFmtId="183" fontId="36" fillId="0" borderId="14" xfId="0" applyNumberFormat="1" applyFont="1" applyBorder="1" applyAlignment="1">
      <alignment horizontal="center" vertical="center"/>
    </xf>
    <xf numFmtId="183" fontId="47" fillId="0" borderId="56" xfId="0" applyNumberFormat="1" applyFont="1" applyBorder="1" applyAlignment="1">
      <alignment horizontal="center" vertical="center"/>
    </xf>
    <xf numFmtId="183" fontId="36" fillId="0" borderId="56" xfId="0" applyNumberFormat="1" applyFont="1" applyBorder="1" applyAlignment="1">
      <alignment horizontal="center" vertical="center"/>
    </xf>
    <xf numFmtId="183" fontId="29" fillId="0" borderId="4" xfId="0" applyNumberFormat="1" applyFont="1" applyBorder="1" applyAlignment="1">
      <alignment horizontal="left" vertical="center"/>
    </xf>
    <xf numFmtId="183" fontId="26" fillId="0" borderId="5" xfId="0" applyNumberFormat="1" applyFont="1" applyBorder="1" applyAlignment="1">
      <alignment horizontal="left" vertical="center"/>
    </xf>
    <xf numFmtId="183" fontId="29" fillId="0" borderId="57" xfId="0" applyNumberFormat="1" applyFont="1" applyBorder="1" applyAlignment="1">
      <alignment horizontal="left" vertical="center"/>
    </xf>
    <xf numFmtId="183" fontId="26" fillId="0" borderId="7" xfId="0" applyNumberFormat="1" applyFont="1" applyBorder="1" applyAlignment="1">
      <alignment horizontal="left" vertical="center"/>
    </xf>
    <xf numFmtId="183" fontId="26" fillId="0" borderId="2" xfId="0" applyNumberFormat="1" applyFont="1" applyBorder="1" applyAlignment="1">
      <alignment horizontal="left" vertical="center"/>
    </xf>
    <xf numFmtId="183" fontId="29" fillId="0" borderId="7" xfId="0" applyNumberFormat="1" applyFont="1" applyBorder="1" applyAlignment="1">
      <alignment horizontal="center" vertical="center"/>
    </xf>
    <xf numFmtId="200" fontId="5" fillId="0" borderId="10" xfId="92" applyNumberFormat="1" applyFont="1" applyBorder="1" applyAlignment="1">
      <alignment horizontal="center"/>
    </xf>
    <xf numFmtId="200" fontId="6" fillId="0" borderId="10" xfId="92" applyNumberFormat="1" applyFont="1" applyBorder="1" applyAlignment="1">
      <alignment horizontal="center"/>
    </xf>
    <xf numFmtId="200" fontId="4" fillId="0" borderId="0" xfId="92" applyNumberFormat="1" applyFont="1" applyAlignment="1">
      <alignment horizontal="center"/>
    </xf>
    <xf numFmtId="200" fontId="5" fillId="0" borderId="1" xfId="92" applyNumberFormat="1" applyFont="1" applyBorder="1" applyAlignment="1">
      <alignment horizontal="center"/>
    </xf>
    <xf numFmtId="200" fontId="6" fillId="0" borderId="2" xfId="92" applyNumberFormat="1" applyFont="1" applyBorder="1" applyAlignment="1">
      <alignment horizontal="center"/>
    </xf>
    <xf numFmtId="200" fontId="6" fillId="0" borderId="3" xfId="92" applyNumberFormat="1" applyFont="1" applyBorder="1" applyAlignment="1">
      <alignment horizontal="center"/>
    </xf>
    <xf numFmtId="200" fontId="6" fillId="0" borderId="1" xfId="92" applyNumberFormat="1" applyFont="1" applyBorder="1" applyAlignment="1">
      <alignment horizontal="center"/>
    </xf>
    <xf numFmtId="200" fontId="5" fillId="0" borderId="8" xfId="92" applyNumberFormat="1" applyFont="1" applyBorder="1" applyAlignment="1">
      <alignment horizontal="center" vertical="center"/>
    </xf>
    <xf numFmtId="200" fontId="6" fillId="0" borderId="9" xfId="92" applyNumberFormat="1" applyFont="1" applyBorder="1" applyAlignment="1">
      <alignment horizontal="center" vertical="center"/>
    </xf>
    <xf numFmtId="200" fontId="6" fillId="0" borderId="4" xfId="92" applyNumberFormat="1" applyFont="1" applyBorder="1" applyAlignment="1">
      <alignment horizontal="center" vertical="center"/>
    </xf>
    <xf numFmtId="200" fontId="6" fillId="0" borderId="5" xfId="92" applyNumberFormat="1" applyFont="1" applyBorder="1" applyAlignment="1">
      <alignment horizontal="center" vertical="center"/>
    </xf>
    <xf numFmtId="200" fontId="6" fillId="0" borderId="6" xfId="92" applyNumberFormat="1" applyFont="1" applyBorder="1" applyAlignment="1">
      <alignment horizontal="center" vertical="center"/>
    </xf>
    <xf numFmtId="200" fontId="6" fillId="0" borderId="7" xfId="92" applyNumberFormat="1" applyFont="1" applyBorder="1" applyAlignment="1">
      <alignment horizontal="center" vertical="center"/>
    </xf>
    <xf numFmtId="200" fontId="6" fillId="0" borderId="11" xfId="92" applyNumberFormat="1" applyFont="1" applyBorder="1" applyAlignment="1">
      <alignment horizontal="center" vertical="center"/>
    </xf>
    <xf numFmtId="200" fontId="6" fillId="0" borderId="12" xfId="92" applyNumberFormat="1" applyFont="1" applyBorder="1" applyAlignment="1">
      <alignment horizontal="center" vertical="center"/>
    </xf>
    <xf numFmtId="200" fontId="5" fillId="0" borderId="4" xfId="92" applyNumberFormat="1" applyFont="1" applyBorder="1" applyAlignment="1">
      <alignment horizontal="center" vertical="center"/>
    </xf>
    <xf numFmtId="200" fontId="6" fillId="0" borderId="0" xfId="0" applyNumberFormat="1" applyFont="1" applyAlignment="1"/>
    <xf numFmtId="200" fontId="6" fillId="0" borderId="0" xfId="0" applyNumberFormat="1" applyFont="1" applyAlignment="1">
      <alignment horizontal="left"/>
    </xf>
    <xf numFmtId="200" fontId="13" fillId="0" borderId="13" xfId="92" applyNumberFormat="1" applyFont="1" applyBorder="1" applyAlignment="1">
      <alignment horizontal="center" vertical="center"/>
    </xf>
    <xf numFmtId="200" fontId="7" fillId="0" borderId="14" xfId="92" applyNumberFormat="1" applyFont="1" applyBorder="1" applyAlignment="1">
      <alignment horizontal="center" vertical="center"/>
    </xf>
    <xf numFmtId="200" fontId="7" fillId="0" borderId="15" xfId="92" applyNumberFormat="1" applyFont="1" applyBorder="1" applyAlignment="1">
      <alignment horizontal="center" vertical="center"/>
    </xf>
    <xf numFmtId="200" fontId="13" fillId="0" borderId="13" xfId="92" applyNumberFormat="1" applyFont="1" applyBorder="1" applyAlignment="1">
      <alignment horizontal="center" vertical="center" wrapText="1"/>
    </xf>
    <xf numFmtId="200" fontId="14" fillId="0" borderId="15" xfId="92" applyNumberFormat="1" applyFont="1" applyBorder="1" applyAlignment="1">
      <alignment horizontal="center" vertical="center" wrapText="1"/>
    </xf>
    <xf numFmtId="200" fontId="15" fillId="0" borderId="1" xfId="92" applyNumberFormat="1" applyFont="1" applyBorder="1" applyAlignment="1">
      <alignment horizontal="center" vertical="center"/>
    </xf>
    <xf numFmtId="200" fontId="14" fillId="0" borderId="1" xfId="92" applyNumberFormat="1" applyFont="1" applyBorder="1" applyAlignment="1">
      <alignment horizontal="center" vertical="center"/>
    </xf>
    <xf numFmtId="200" fontId="5" fillId="0" borderId="12" xfId="92" applyNumberFormat="1" applyFont="1" applyBorder="1" applyAlignment="1">
      <alignment horizontal="left"/>
    </xf>
    <xf numFmtId="200" fontId="5" fillId="0" borderId="1" xfId="92" applyNumberFormat="1" applyFont="1" applyBorder="1" applyAlignment="1">
      <alignment horizontal="left"/>
    </xf>
    <xf numFmtId="200" fontId="6" fillId="0" borderId="3" xfId="92" applyNumberFormat="1" applyFont="1" applyBorder="1" applyAlignment="1">
      <alignment horizontal="left"/>
    </xf>
    <xf numFmtId="200" fontId="6" fillId="0" borderId="2" xfId="92" applyNumberFormat="1" applyFont="1" applyBorder="1" applyAlignment="1">
      <alignment horizontal="left"/>
    </xf>
    <xf numFmtId="200" fontId="11" fillId="0" borderId="10" xfId="92" applyNumberFormat="1" applyFont="1" applyBorder="1" applyAlignment="1">
      <alignment horizontal="center"/>
    </xf>
    <xf numFmtId="200" fontId="12" fillId="0" borderId="10" xfId="92" applyNumberFormat="1" applyFont="1" applyBorder="1" applyAlignment="1">
      <alignment horizontal="center"/>
    </xf>
    <xf numFmtId="183" fontId="50" fillId="3" borderId="44" xfId="0" applyNumberFormat="1" applyFont="1" applyFill="1" applyBorder="1" applyAlignment="1">
      <alignment horizontal="center" vertical="center"/>
    </xf>
    <xf numFmtId="183" fontId="32" fillId="2" borderId="67" xfId="92" applyNumberFormat="1" applyFont="1" applyFill="1" applyBorder="1" applyAlignment="1">
      <alignment horizontal="center" vertical="center" wrapText="1"/>
    </xf>
    <xf numFmtId="183" fontId="50" fillId="0" borderId="44" xfId="0" applyNumberFormat="1" applyFont="1" applyBorder="1" applyAlignment="1">
      <alignment horizontal="center" vertical="center"/>
    </xf>
    <xf numFmtId="183" fontId="50" fillId="0" borderId="45" xfId="0" applyNumberFormat="1" applyFont="1" applyBorder="1" applyAlignment="1">
      <alignment horizontal="center" vertical="center"/>
    </xf>
  </cellXfs>
  <cellStyles count="2682">
    <cellStyle name=" 1" xfId="201"/>
    <cellStyle name=" 1 10" xfId="48"/>
    <cellStyle name=" 1 11" xfId="203"/>
    <cellStyle name=" 1 12" xfId="77"/>
    <cellStyle name=" 1 13" xfId="87"/>
    <cellStyle name=" 1 14" xfId="97"/>
    <cellStyle name=" 1 15" xfId="57"/>
    <cellStyle name=" 1 16" xfId="28"/>
    <cellStyle name=" 1 17" xfId="106"/>
    <cellStyle name=" 1 18" xfId="176"/>
    <cellStyle name=" 1 19" xfId="189"/>
    <cellStyle name=" 1 2" xfId="69"/>
    <cellStyle name=" 1 20" xfId="56"/>
    <cellStyle name=" 1 21" xfId="27"/>
    <cellStyle name=" 1 22" xfId="105"/>
    <cellStyle name=" 1 3" xfId="216"/>
    <cellStyle name=" 1 4" xfId="226"/>
    <cellStyle name=" 1 5" xfId="235"/>
    <cellStyle name=" 1 6" xfId="242"/>
    <cellStyle name=" 1 7" xfId="243"/>
    <cellStyle name=" 1 8" xfId="251"/>
    <cellStyle name=" 1 9" xfId="259"/>
    <cellStyle name="@ET_Style?.recordheader" xfId="269"/>
    <cellStyle name="_081209环世捷运报价单" xfId="270"/>
    <cellStyle name="_31" xfId="273"/>
    <cellStyle name="_AA" xfId="276"/>
    <cellStyle name="_AC协议价格071204" xfId="278"/>
    <cellStyle name="_ALL-LINK NEW RATE -FEB.03,2009" xfId="281"/>
    <cellStyle name="_APC RATES  JAN 3.2008," xfId="282"/>
    <cellStyle name="_APC RATES  MAR 1.2008," xfId="290"/>
    <cellStyle name="_APC RATES 1 MAY.2007," xfId="200"/>
    <cellStyle name="_APC RATES 5 SEP.2007," xfId="294"/>
    <cellStyle name="_APC RATES 8 OCT.2007," xfId="297"/>
    <cellStyle name="_APC RATES 9 Apr.2007," xfId="300"/>
    <cellStyle name="_APC RATES Oct 6.2008" xfId="304"/>
    <cellStyle name="_AY SK CX北京报价" xfId="312"/>
    <cellStyle name="_BSSY090204报价" xfId="313"/>
    <cellStyle name="_DEC" xfId="314"/>
    <cellStyle name="_ET_STYLE_NoName_00_" xfId="319"/>
    <cellStyle name="_ET_STYLE_NoName_00_ 10" xfId="82"/>
    <cellStyle name="_ET_STYLE_NoName_00_ 11" xfId="91"/>
    <cellStyle name="_ET_STYLE_NoName_00_ 12" xfId="101"/>
    <cellStyle name="_ET_STYLE_NoName_00_ 13" xfId="61"/>
    <cellStyle name="_ET_STYLE_NoName_00_ 14" xfId="32"/>
    <cellStyle name="_ET_STYLE_NoName_00_ 15" xfId="108"/>
    <cellStyle name="_ET_STYLE_NoName_00_ 16" xfId="178"/>
    <cellStyle name="_ET_STYLE_NoName_00_ 17" xfId="191"/>
    <cellStyle name="_ET_STYLE_NoName_00_ 18" xfId="321"/>
    <cellStyle name="_ET_STYLE_NoName_00_ 19" xfId="322"/>
    <cellStyle name="_ET_STYLE_NoName_00_ 2" xfId="324"/>
    <cellStyle name="_ET_STYLE_NoName_00_ 20" xfId="109"/>
    <cellStyle name="_ET_STYLE_NoName_00_ 21" xfId="179"/>
    <cellStyle name="_ET_STYLE_NoName_00_ 3" xfId="328"/>
    <cellStyle name="_ET_STYLE_NoName_00_ 4" xfId="65"/>
    <cellStyle name="_ET_STYLE_NoName_00_ 5" xfId="330"/>
    <cellStyle name="_ET_STYLE_NoName_00_ 6" xfId="335"/>
    <cellStyle name="_ET_STYLE_NoName_00_ 7" xfId="338"/>
    <cellStyle name="_ET_STYLE_NoName_00_ 8" xfId="340"/>
    <cellStyle name="_ET_STYLE_NoName_00_ 9" xfId="21"/>
    <cellStyle name="_ET_STYLE_NoName_00__081229环世捷运报价单" xfId="188"/>
    <cellStyle name="_ET_STYLE_NoName_00__090109上海以外国内其它中转点" xfId="342"/>
    <cellStyle name="_ET_STYLE_NoName_00__LLF同行报价 2009-02-02" xfId="343"/>
    <cellStyle name="_ET_STYLE_NoName_00__SHY欧洲线销售价03.JUN.08" xfId="211"/>
    <cellStyle name="_ET_STYLE_NoName_00__SHY欧洲线销售价03.JUN.08_081229环世捷运报价单" xfId="351"/>
    <cellStyle name="_ET_STYLE_NoName_00__广州LH" xfId="354"/>
    <cellStyle name="_ET_STYLE_NoName_00__航班时刻表" xfId="325"/>
    <cellStyle name="_ET_STYLE_NoName_00__进口及其它服务费" xfId="355"/>
    <cellStyle name="_ET_STYLE_NoName_00__上海林德报价0427" xfId="362"/>
    <cellStyle name="_ETS2009.01.19" xfId="364"/>
    <cellStyle name="_jms 01'nov 报价" xfId="370"/>
    <cellStyle name="_KZ销售价及卡车中转点一览表(20070918)" xfId="371"/>
    <cellStyle name="_KZ销售价及卡车中转点一览表(20070918)_(美线价 格更改）" xfId="373"/>
    <cellStyle name="_KZ销售价及卡车中转点一览表(20070918)_9w" xfId="378"/>
    <cellStyle name="_KZ销售价及卡车中转点一览表(20070918)_AI(1)" xfId="387"/>
    <cellStyle name="_KZ销售价及卡车中转点一览表(20070918)_AI(2)" xfId="395"/>
    <cellStyle name="_KZ销售价及卡车中转点一览表(20070918)_AI(3)" xfId="396"/>
    <cellStyle name="_KZ销售价及卡车中转点一览表(20070918)_AI(4)" xfId="397"/>
    <cellStyle name="_KZ销售价及卡车中转点一览表(20070918)_Book1" xfId="398"/>
    <cellStyle name="_KZ销售价及卡车中转点一览表(20070918)_Book2" xfId="4"/>
    <cellStyle name="_KZ销售价及卡车中转点一览表(20070918)_Book3" xfId="406"/>
    <cellStyle name="_KZ销售价及卡车中转点一览表(20070918)_cmn" xfId="415"/>
    <cellStyle name="_KZ销售价及卡车中转点一览表(20070918)_CMN专线" xfId="423"/>
    <cellStyle name="_KZ销售价及卡车中转点一览表(20070918)_cz广州" xfId="426"/>
    <cellStyle name="_KZ销售价及卡车中转点一览表(20070918)_cz广州(3)" xfId="111"/>
    <cellStyle name="_KZ销售价及卡车中转点一览表(20070918)_CZ广州中转航班" xfId="431"/>
    <cellStyle name="_KZ销售价及卡车中转点一览表(20070918)_EY" xfId="433"/>
    <cellStyle name="_KZ销售价及卡车中转点一览表(20070918)_EY(1)" xfId="436"/>
    <cellStyle name="_KZ销售价及卡车中转点一览表(20070918)_EY(2)" xfId="443"/>
    <cellStyle name="_KZ销售价及卡车中转点一览表(20070918)_EY(3)" xfId="121"/>
    <cellStyle name="_KZ销售价及卡车中转点一览表(20070918)_EY报价" xfId="448"/>
    <cellStyle name="_KZ销售价及卡车中转点一览表(20070918)_ika" xfId="456"/>
    <cellStyle name="_KZ销售价及卡车中转点一览表(20070918)_IKA(2)" xfId="187"/>
    <cellStyle name="_KZ销售价及卡车中转点一览表(20070918)_JI" xfId="460"/>
    <cellStyle name="_KZ销售价及卡车中转点一览表(20070918)_JI(1)" xfId="15"/>
    <cellStyle name="_KZ销售价及卡车中转点一览表(20070918)_JI(2)" xfId="352"/>
    <cellStyle name="_KZ销售价及卡车中转点一览表(20070918)_JI(3)" xfId="465"/>
    <cellStyle name="_KZ销售价及卡车中转点一览表(20070918)_JI(4)" xfId="466"/>
    <cellStyle name="_KZ销售价及卡车中转点一览表(20070918)_QR" xfId="469"/>
    <cellStyle name="_KZ销售价及卡车中转点一览表(20070918)_SU(1)" xfId="474"/>
    <cellStyle name="_KZ销售价及卡车中转点一览表(20070918)_SV" xfId="480"/>
    <cellStyle name="_KZ销售价及卡车中转点一览表(20070918)_sv(1)" xfId="463"/>
    <cellStyle name="_KZ销售价及卡车中转点一览表(20070918)_sv(2)" xfId="484"/>
    <cellStyle name="_KZ销售价及卡车中转点一览表(20070918)_UPS" xfId="485"/>
    <cellStyle name="_KZ销售价及卡车中转点一览表(20070918)_UW" xfId="194"/>
    <cellStyle name="_KZ销售价及卡车中转点一览表(20070918)_UW(1)" xfId="449"/>
    <cellStyle name="_KZ销售价及卡车中转点一览表(20070918)_W5-IKA" xfId="488"/>
    <cellStyle name="_LLF同行报价 2009-02-02" xfId="493"/>
    <cellStyle name="_Public Rate" xfId="102"/>
    <cellStyle name="_RATE 华北公司销售价" xfId="497"/>
    <cellStyle name="_RATE 华北公司销售价 (3)" xfId="132"/>
    <cellStyle name="_Sheet1" xfId="430"/>
    <cellStyle name="_SK包板" xfId="500"/>
    <cellStyle name="_The Public Rate" xfId="62"/>
    <cellStyle name="_百福运通代理报价.JAN.08" xfId="503"/>
    <cellStyle name="_北京均辉新运价表放单1月16日" xfId="512"/>
    <cellStyle name="_北京均辉新运价表放单1月16日_(美线价 格更改）" xfId="515"/>
    <cellStyle name="_北京均辉新运价表放单1月16日_9w" xfId="516"/>
    <cellStyle name="_北京均辉新运价表放单1月16日_AI(1)" xfId="519"/>
    <cellStyle name="_北京均辉新运价表放单1月16日_AI(2)" xfId="520"/>
    <cellStyle name="_北京均辉新运价表放单1月16日_AI(3)" xfId="524"/>
    <cellStyle name="_北京均辉新运价表放单1月16日_AI(4)" xfId="531"/>
    <cellStyle name="_北京均辉新运价表放单1月16日_Book1" xfId="149"/>
    <cellStyle name="_北京均辉新运价表放单1月16日_Book2" xfId="152"/>
    <cellStyle name="_北京均辉新运价表放单1月16日_Book3" xfId="24"/>
    <cellStyle name="_北京均辉新运价表放单1月16日_cmn" xfId="532"/>
    <cellStyle name="_北京均辉新运价表放单1月16日_CMN专线" xfId="534"/>
    <cellStyle name="_北京均辉新运价表放单1月16日_cz广州" xfId="541"/>
    <cellStyle name="_北京均辉新运价表放单1月16日_cz广州(3)" xfId="542"/>
    <cellStyle name="_北京均辉新运价表放单1月16日_CZ广州中转航班" xfId="543"/>
    <cellStyle name="_北京均辉新运价表放单1月16日_EY" xfId="544"/>
    <cellStyle name="_北京均辉新运价表放单1月16日_EY(1)" xfId="551"/>
    <cellStyle name="_北京均辉新运价表放单1月16日_EY(2)" xfId="556"/>
    <cellStyle name="_北京均辉新运价表放单1月16日_EY(3)" xfId="53"/>
    <cellStyle name="_北京均辉新运价表放单1月16日_EY报价" xfId="559"/>
    <cellStyle name="_北京均辉新运价表放单1月16日_ika" xfId="344"/>
    <cellStyle name="_北京均辉新运价表放单1月16日_IKA(2)" xfId="34"/>
    <cellStyle name="_北京均辉新运价表放单1月16日_JI" xfId="562"/>
    <cellStyle name="_北京均辉新运价表放单1月16日_JI(1)" xfId="563"/>
    <cellStyle name="_北京均辉新运价表放单1月16日_JI(2)" xfId="567"/>
    <cellStyle name="_北京均辉新运价表放单1月16日_JI(3)" xfId="569"/>
    <cellStyle name="_北京均辉新运价表放单1月16日_JI(4)" xfId="576"/>
    <cellStyle name="_北京均辉新运价表放单1月16日_QR" xfId="581"/>
    <cellStyle name="_北京均辉新运价表放单1月16日_SU(1)" xfId="583"/>
    <cellStyle name="_北京均辉新运价表放单1月16日_SV" xfId="151"/>
    <cellStyle name="_北京均辉新运价表放单1月16日_sv(1)" xfId="585"/>
    <cellStyle name="_北京均辉新运价表放单1月16日_sv(2)" xfId="3"/>
    <cellStyle name="_北京均辉新运价表放单1月16日_UPS" xfId="587"/>
    <cellStyle name="_北京均辉新运价表放单1月16日_UW" xfId="593"/>
    <cellStyle name="_北京均辉新运价表放单1月16日_UW(1)" xfId="596"/>
    <cellStyle name="_北京均辉新运价表放单1月16日_W5-IKA" xfId="565"/>
    <cellStyle name="_副本2008-11-06无锡中旅（上海）销售价格_2008-11-05-17-47-46-890" xfId="599"/>
    <cellStyle name="_副本TOP-YGR北京运价20110727" xfId="536"/>
    <cellStyle name="_副本TOP-YGR北京运价20110727_东亚及澳洲" xfId="601"/>
    <cellStyle name="_海程邦达北京空出价格081006-BEIJING" xfId="608"/>
    <cellStyle name="_海程邦达北京空出价格081006-BEIJING_(美线价 格更改）" xfId="612"/>
    <cellStyle name="_海程邦达北京空出价格081006-BEIJING_9w" xfId="613"/>
    <cellStyle name="_海程邦达北京空出价格081006-BEIJING_AI(1)" xfId="614"/>
    <cellStyle name="_海程邦达北京空出价格081006-BEIJING_AI(2)" xfId="615"/>
    <cellStyle name="_海程邦达北京空出价格081006-BEIJING_AI(3)" xfId="617"/>
    <cellStyle name="_海程邦达北京空出价格081006-BEIJING_AI(4)" xfId="620"/>
    <cellStyle name="_海程邦达北京空出价格081006-BEIJING_Book1" xfId="621"/>
    <cellStyle name="_海程邦达北京空出价格081006-BEIJING_Book2" xfId="623"/>
    <cellStyle name="_海程邦达北京空出价格081006-BEIJING_Book3" xfId="2"/>
    <cellStyle name="_海程邦达北京空出价格081006-BEIJING_cmn" xfId="624"/>
    <cellStyle name="_海程邦达北京空出价格081006-BEIJING_CMN专线" xfId="104"/>
    <cellStyle name="_海程邦达北京空出价格081006-BEIJING_cz广州" xfId="629"/>
    <cellStyle name="_海程邦达北京空出价格081006-BEIJING_cz广州(3)" xfId="634"/>
    <cellStyle name="_海程邦达北京空出价格081006-BEIJING_CZ广州中转航班" xfId="75"/>
    <cellStyle name="_海程邦达北京空出价格081006-BEIJING_EY" xfId="33"/>
    <cellStyle name="_海程邦达北京空出价格081006-BEIJING_EY(1)" xfId="357"/>
    <cellStyle name="_海程邦达北京空出价格081006-BEIJING_EY(2)" xfId="150"/>
    <cellStyle name="_海程邦达北京空出价格081006-BEIJING_EY(3)" xfId="635"/>
    <cellStyle name="_海程邦达北京空出价格081006-BEIJING_EY报价" xfId="643"/>
    <cellStyle name="_海程邦达北京空出价格081006-BEIJING_ika" xfId="644"/>
    <cellStyle name="_海程邦达北京空出价格081006-BEIJING_IKA(2)" xfId="648"/>
    <cellStyle name="_海程邦达北京空出价格081006-BEIJING_JI" xfId="649"/>
    <cellStyle name="_海程邦达北京空出价格081006-BEIJING_JI(1)" xfId="651"/>
    <cellStyle name="_海程邦达北京空出价格081006-BEIJING_JI(2)" xfId="586"/>
    <cellStyle name="_海程邦达北京空出价格081006-BEIJING_JI(3)" xfId="653"/>
    <cellStyle name="_海程邦达北京空出价格081006-BEIJING_JI(4)" xfId="654"/>
    <cellStyle name="_海程邦达北京空出价格081006-BEIJING_QR" xfId="277"/>
    <cellStyle name="_海程邦达北京空出价格081006-BEIJING_SU(1)" xfId="658"/>
    <cellStyle name="_海程邦达北京空出价格081006-BEIJING_SV" xfId="662"/>
    <cellStyle name="_海程邦达北京空出价格081006-BEIJING_sv(1)" xfId="663"/>
    <cellStyle name="_海程邦达北京空出价格081006-BEIJING_sv(2)" xfId="670"/>
    <cellStyle name="_海程邦达北京空出价格081006-BEIJING_UPS" xfId="672"/>
    <cellStyle name="_海程邦达北京空出价格081006-BEIJING_UW" xfId="676"/>
    <cellStyle name="_海程邦达北京空出价格081006-BEIJING_UW(1)" xfId="83"/>
    <cellStyle name="_海程邦达北京空出价格081006-BEIJING_W5-IKA" xfId="41"/>
    <cellStyle name="_海程邦达北京空出价格081230-BEIJING" xfId="677"/>
    <cellStyle name="_海程邦达北京空出价格081230-BEIJING_(美线价 格更改）" xfId="682"/>
    <cellStyle name="_海程邦达北京空出价格081230-BEIJING_9w" xfId="120"/>
    <cellStyle name="_海程邦达北京空出价格081230-BEIJING_AI(1)" xfId="499"/>
    <cellStyle name="_海程邦达北京空出价格081230-BEIJING_AI(2)" xfId="687"/>
    <cellStyle name="_海程邦达北京空出价格081230-BEIJING_AI(3)" xfId="689"/>
    <cellStyle name="_海程邦达北京空出价格081230-BEIJING_AI(4)" xfId="148"/>
    <cellStyle name="_海程邦达北京空出价格081230-BEIJING_Book1" xfId="691"/>
    <cellStyle name="_海程邦达北京空出价格081230-BEIJING_Book2" xfId="693"/>
    <cellStyle name="_海程邦达北京空出价格081230-BEIJING_Book3" xfId="695"/>
    <cellStyle name="_海程邦达北京空出价格081230-BEIJING_cmn" xfId="650"/>
    <cellStyle name="_海程邦达北京空出价格081230-BEIJING_CMN专线" xfId="349"/>
    <cellStyle name="_海程邦达北京空出价格081230-BEIJING_cz广州" xfId="699"/>
    <cellStyle name="_海程邦达北京空出价格081230-BEIJING_cz广州(3)" xfId="197"/>
    <cellStyle name="_海程邦达北京空出价格081230-BEIJING_CZ广州中转航班" xfId="707"/>
    <cellStyle name="_海程邦达北京空出价格081230-BEIJING_EY" xfId="715"/>
    <cellStyle name="_海程邦达北京空出价格081230-BEIJING_EY(1)" xfId="428"/>
    <cellStyle name="_海程邦达北京空出价格081230-BEIJING_EY(2)" xfId="719"/>
    <cellStyle name="_海程邦达北京空出价格081230-BEIJING_EY(3)" xfId="708"/>
    <cellStyle name="_海程邦达北京空出价格081230-BEIJING_EY报价" xfId="722"/>
    <cellStyle name="_海程邦达北京空出价格081230-BEIJING_ika" xfId="724"/>
    <cellStyle name="_海程邦达北京空出价格081230-BEIJING_IKA(2)" xfId="725"/>
    <cellStyle name="_海程邦达北京空出价格081230-BEIJING_JI" xfId="478"/>
    <cellStyle name="_海程邦达北京空出价格081230-BEIJING_JI(1)" xfId="464"/>
    <cellStyle name="_海程邦达北京空出价格081230-BEIJING_JI(2)" xfId="483"/>
    <cellStyle name="_海程邦达北京空出价格081230-BEIJING_JI(3)" xfId="726"/>
    <cellStyle name="_海程邦达北京空出价格081230-BEIJING_JI(4)" xfId="486"/>
    <cellStyle name="_海程邦达北京空出价格081230-BEIJING_QR" xfId="728"/>
    <cellStyle name="_海程邦达北京空出价格081230-BEIJING_SU(1)" xfId="729"/>
    <cellStyle name="_海程邦达北京空出价格081230-BEIJING_SV" xfId="731"/>
    <cellStyle name="_海程邦达北京空出价格081230-BEIJING_sv(1)" xfId="732"/>
    <cellStyle name="_海程邦达北京空出价格081230-BEIJING_sv(2)" xfId="735"/>
    <cellStyle name="_海程邦达北京空出价格081230-BEIJING_UPS" xfId="741"/>
    <cellStyle name="_海程邦达北京空出价格081230-BEIJING_UW" xfId="743"/>
    <cellStyle name="_海程邦达北京空出价格081230-BEIJING_UW(1)" xfId="748"/>
    <cellStyle name="_海程邦达北京空出价格081230-BEIJING_W5-IKA" xfId="289"/>
    <cellStyle name="_华贸国际报价表2007-11-30.xls(EK调整燃油)" xfId="750"/>
    <cellStyle name="_华贸国际报价表2007-12-05" xfId="751"/>
    <cellStyle name="_上海林德报价0427" xfId="752"/>
    <cellStyle name="_时刻表" xfId="753"/>
    <cellStyle name="_天风 RATE 09'Oct.2007" xfId="70"/>
    <cellStyle name="_天风 RATE 09'Oct.2007_(美线价 格更改）" xfId="220"/>
    <cellStyle name="_天风 RATE 09'Oct.2007_9w" xfId="754"/>
    <cellStyle name="_天风 RATE 09'Oct.2007_AI(1)" xfId="336"/>
    <cellStyle name="_天风 RATE 09'Oct.2007_AI(2)" xfId="756"/>
    <cellStyle name="_天风 RATE 09'Oct.2007_AI(3)" xfId="1"/>
    <cellStyle name="_天风 RATE 09'Oct.2007_AI(4)" xfId="757"/>
    <cellStyle name="_天风 RATE 09'Oct.2007_Book1" xfId="49"/>
    <cellStyle name="_天风 RATE 09'Oct.2007_Book2" xfId="204"/>
    <cellStyle name="_天风 RATE 09'Oct.2007_Book3" xfId="78"/>
    <cellStyle name="_天风 RATE 09'Oct.2007_cmn" xfId="758"/>
    <cellStyle name="_天风 RATE 09'Oct.2007_CMN专线" xfId="762"/>
    <cellStyle name="_天风 RATE 09'Oct.2007_cz广州" xfId="767"/>
    <cellStyle name="_天风 RATE 09'Oct.2007_cz广州(3)" xfId="390"/>
    <cellStyle name="_天风 RATE 09'Oct.2007_CZ广州中转航班" xfId="773"/>
    <cellStyle name="_天风 RATE 09'Oct.2007_CZ广州中转航班_EY" xfId="775"/>
    <cellStyle name="_天风 RATE 09'Oct.2007_CZ广州中转航班_EY_1" xfId="776"/>
    <cellStyle name="_天风 RATE 09'Oct.2007_CZ广州中转航班_MK_1" xfId="317"/>
    <cellStyle name="_天风 RATE 09'Oct.2007_EY" xfId="779"/>
    <cellStyle name="_天风 RATE 09'Oct.2007_EY(1)" xfId="786"/>
    <cellStyle name="_天风 RATE 09'Oct.2007_EY(2)" xfId="787"/>
    <cellStyle name="_天风 RATE 09'Oct.2007_EY(3)" xfId="791"/>
    <cellStyle name="_天风 RATE 09'Oct.2007_EY报价" xfId="789"/>
    <cellStyle name="_天风 RATE 09'Oct.2007_ika" xfId="688"/>
    <cellStyle name="_天风 RATE 09'Oct.2007_IKA(2)" xfId="462"/>
    <cellStyle name="_天风 RATE 09'Oct.2007_JI" xfId="792"/>
    <cellStyle name="_天风 RATE 09'Oct.2007_JI(1)" xfId="794"/>
    <cellStyle name="_天风 RATE 09'Oct.2007_JI(2)" xfId="333"/>
    <cellStyle name="_天风 RATE 09'Oct.2007_JI(3)" xfId="796"/>
    <cellStyle name="_天风 RATE 09'Oct.2007_JI(4)" xfId="622"/>
    <cellStyle name="_天风 RATE 09'Oct.2007_QR" xfId="804"/>
    <cellStyle name="_天风 RATE 09'Oct.2007_SU(1)" xfId="805"/>
    <cellStyle name="_天风 RATE 09'Oct.2007_SV" xfId="385"/>
    <cellStyle name="_天风 RATE 09'Oct.2007_sv(1)" xfId="811"/>
    <cellStyle name="_天风 RATE 09'Oct.2007_sv(2)" xfId="815"/>
    <cellStyle name="_天风 RATE 09'Oct.2007_UPS" xfId="818"/>
    <cellStyle name="_天风 RATE 09'Oct.2007_UW" xfId="268"/>
    <cellStyle name="_天风 RATE 09'Oct.2007_UW(1)" xfId="819"/>
    <cellStyle name="_天风 RATE 09'Oct.2007_W5-IKA" xfId="821"/>
    <cellStyle name="0,0_x000d__x000a_NA_x000d__x000a_" xfId="92"/>
    <cellStyle name="0,0_x000d__x000a_NA_x000d__x000a_ 12" xfId="777"/>
    <cellStyle name="0,0_x000d__x000a_NA_x000d__x000a_ 2" xfId="824"/>
    <cellStyle name="0,0_x000d__x000a_NA_x000d__x000a_ 3" xfId="631"/>
    <cellStyle name="0,0_x000d__x000a_NA_x000d__x000a_ 4" xfId="279"/>
    <cellStyle name="0,0_x000d__x000a_NA_x000d__x000a_ 6" xfId="825"/>
    <cellStyle name="0,0_x000d__x000a_NA_x000d__x000a_ 7" xfId="372"/>
    <cellStyle name="0,0_x000d__x000a_NA_x000d__x000a_ 71" xfId="827"/>
    <cellStyle name="0,0_x000d__x000a_NA_x000d__x000a__上海CO" xfId="46"/>
    <cellStyle name="0,0_x005f_x000d__x000a_NA_x005f_x000d__x000a_" xfId="168"/>
    <cellStyle name="0,0_x005f_x000d__x005f_x000a_NA_x005f_x000d__x005f_x000a_" xfId="736"/>
    <cellStyle name="0,0_x005f_x000d__x005f_x000a_NA_x005f_x000d__x005f_x000a_ 2 3 7 2 2" xfId="228"/>
    <cellStyle name="0,0_x005f_x000d__x005f_x000a_NA_x005f_x000d__x005f_x000a_ 2 7 2 4 2 3" xfId="832"/>
    <cellStyle name="20% - Accent1" xfId="834"/>
    <cellStyle name="20% - Accent2" xfId="837"/>
    <cellStyle name="20% - Accent3" xfId="840"/>
    <cellStyle name="20% - Accent4" xfId="843"/>
    <cellStyle name="20% - Accent5" xfId="374"/>
    <cellStyle name="20% - Accent6" xfId="846"/>
    <cellStyle name="20% - 强调文字颜色 1 10" xfId="856"/>
    <cellStyle name="20% - 强调文字颜色 1 11" xfId="44"/>
    <cellStyle name="20% - 强调文字颜色 1 12" xfId="420"/>
    <cellStyle name="20% - 强调文字颜色 1 13" xfId="473"/>
    <cellStyle name="20% - 强调文字颜色 1 14" xfId="861"/>
    <cellStyle name="20% - 强调文字颜色 1 15" xfId="866"/>
    <cellStyle name="20% - 强调文字颜色 1 16" xfId="872"/>
    <cellStyle name="20% - 强调文字颜色 1 17" xfId="878"/>
    <cellStyle name="20% - 强调文字颜色 1 18" xfId="713"/>
    <cellStyle name="20% - 强调文字颜色 1 19" xfId="549"/>
    <cellStyle name="20% - 强调文字颜色 1 2" xfId="770"/>
    <cellStyle name="20% - 强调文字颜色 1 20" xfId="867"/>
    <cellStyle name="20% - 强调文字颜色 1 21" xfId="873"/>
    <cellStyle name="20% - 强调文字颜色 1 22" xfId="879"/>
    <cellStyle name="20% - 强调文字颜色 1 23" xfId="714"/>
    <cellStyle name="20% - 强调文字颜色 1 24" xfId="550"/>
    <cellStyle name="20% - 强调文字颜色 1 25" xfId="884"/>
    <cellStyle name="20% - 强调文字颜色 1 26" xfId="891"/>
    <cellStyle name="20% - 强调文字颜色 1 27" xfId="897"/>
    <cellStyle name="20% - 强调文字颜色 1 28" xfId="902"/>
    <cellStyle name="20% - 强调文字颜色 1 29" xfId="554"/>
    <cellStyle name="20% - 强调文字颜色 1 3" xfId="904"/>
    <cellStyle name="20% - 强调文字颜色 1 30" xfId="885"/>
    <cellStyle name="20% - 强调文字颜色 1 31" xfId="892"/>
    <cellStyle name="20% - 强调文字颜色 1 32" xfId="898"/>
    <cellStyle name="20% - 强调文字颜色 1 33" xfId="903"/>
    <cellStyle name="20% - 强调文字颜色 1 34" xfId="555"/>
    <cellStyle name="20% - 强调文字颜色 1 35" xfId="907"/>
    <cellStyle name="20% - 强调文字颜色 1 36" xfId="911"/>
    <cellStyle name="20% - 强调文字颜色 1 37" xfId="476"/>
    <cellStyle name="20% - 强调文字颜色 1 38" xfId="913"/>
    <cellStyle name="20% - 强调文字颜色 1 4" xfId="915"/>
    <cellStyle name="20% - 强调文字颜色 1 5" xfId="916"/>
    <cellStyle name="20% - 强调文字颜色 1 6" xfId="917"/>
    <cellStyle name="20% - 强调文字颜色 1 7" xfId="918"/>
    <cellStyle name="20% - 强调文字颜色 1 8" xfId="557"/>
    <cellStyle name="20% - 强调文字颜色 1 9" xfId="920"/>
    <cellStyle name="20% - 强调文字颜色 2 10" xfId="575"/>
    <cellStyle name="20% - 强调文字颜色 2 11" xfId="427"/>
    <cellStyle name="20% - 强调文字颜色 2 12" xfId="523"/>
    <cellStyle name="20% - 强调文字颜色 2 13" xfId="924"/>
    <cellStyle name="20% - 强调文字颜色 2 14" xfId="454"/>
    <cellStyle name="20% - 强调文字颜色 2 15" xfId="929"/>
    <cellStyle name="20% - 强调文字颜色 2 16" xfId="935"/>
    <cellStyle name="20% - 强调文字颜色 2 17" xfId="529"/>
    <cellStyle name="20% - 强调文字颜色 2 18" xfId="942"/>
    <cellStyle name="20% - 强调文字颜色 2 19" xfId="510"/>
    <cellStyle name="20% - 强调文字颜色 2 2" xfId="496"/>
    <cellStyle name="20% - 强调文字颜色 2 20" xfId="930"/>
    <cellStyle name="20% - 强调文字颜色 2 21" xfId="936"/>
    <cellStyle name="20% - 强调文字颜色 2 22" xfId="530"/>
    <cellStyle name="20% - 强调文字颜色 2 23" xfId="943"/>
    <cellStyle name="20% - 强调文字颜色 2 24" xfId="511"/>
    <cellStyle name="20% - 强调文字颜色 2 25" xfId="146"/>
    <cellStyle name="20% - 强调文字颜色 2 26" xfId="127"/>
    <cellStyle name="20% - 强调文字颜色 2 27" xfId="159"/>
    <cellStyle name="20% - 强调文字颜色 2 28" xfId="166"/>
    <cellStyle name="20% - 强调文字颜色 2 29" xfId="174"/>
    <cellStyle name="20% - 强调文字颜色 2 3" xfId="944"/>
    <cellStyle name="20% - 强调文字颜色 2 30" xfId="147"/>
    <cellStyle name="20% - 强调文字颜色 2 31" xfId="128"/>
    <cellStyle name="20% - 强调文字颜色 2 32" xfId="160"/>
    <cellStyle name="20% - 强调文字颜色 2 33" xfId="167"/>
    <cellStyle name="20% - 强调文字颜色 2 34" xfId="175"/>
    <cellStyle name="20% - 强调文字颜色 2 35" xfId="186"/>
    <cellStyle name="20% - 强调文字颜色 2 36" xfId="611"/>
    <cellStyle name="20% - 强调文字颜色 2 37" xfId="946"/>
    <cellStyle name="20% - 强调文字颜色 2 38" xfId="947"/>
    <cellStyle name="20% - 强调文字颜色 2 4" xfId="582"/>
    <cellStyle name="20% - 强调文字颜色 2 5" xfId="727"/>
    <cellStyle name="20% - 强调文字颜色 2 6" xfId="948"/>
    <cellStyle name="20% - 强调文字颜色 2 7" xfId="686"/>
    <cellStyle name="20% - 强调文字颜色 2 8" xfId="950"/>
    <cellStyle name="20% - 强调文字颜色 2 9" xfId="951"/>
    <cellStyle name="20% - 强调文字颜色 3 10" xfId="740"/>
    <cellStyle name="20% - 强调文字颜色 3 11" xfId="954"/>
    <cellStyle name="20% - 强调文字颜色 3 12" xfId="68"/>
    <cellStyle name="20% - 强调文字颜色 3 13" xfId="215"/>
    <cellStyle name="20% - 强调文字颜色 3 14" xfId="225"/>
    <cellStyle name="20% - 强调文字颜色 3 15" xfId="233"/>
    <cellStyle name="20% - 强调文字颜色 3 16" xfId="240"/>
    <cellStyle name="20% - 强调文字颜色 3 17" xfId="249"/>
    <cellStyle name="20% - 强调文字颜色 3 18" xfId="257"/>
    <cellStyle name="20% - 强调文字颜色 3 19" xfId="265"/>
    <cellStyle name="20% - 强调文字颜色 3 2" xfId="958"/>
    <cellStyle name="20% - 强调文字颜色 3 20" xfId="234"/>
    <cellStyle name="20% - 强调文字颜色 3 21" xfId="241"/>
    <cellStyle name="20% - 强调文字颜色 3 22" xfId="250"/>
    <cellStyle name="20% - 强调文字颜色 3 23" xfId="258"/>
    <cellStyle name="20% - 强调文字颜色 3 24" xfId="266"/>
    <cellStyle name="20% - 强调文字颜色 3 25" xfId="404"/>
    <cellStyle name="20% - 强调文字颜色 3 26" xfId="10"/>
    <cellStyle name="20% - 强调文字颜色 3 27" xfId="412"/>
    <cellStyle name="20% - 强调文字颜色 3 28" xfId="964"/>
    <cellStyle name="20% - 强调文字颜色 3 29" xfId="969"/>
    <cellStyle name="20% - 强调文字颜色 3 3" xfId="139"/>
    <cellStyle name="20% - 强调文字颜色 3 30" xfId="405"/>
    <cellStyle name="20% - 强调文字颜色 3 31" xfId="11"/>
    <cellStyle name="20% - 强调文字颜色 3 32" xfId="413"/>
    <cellStyle name="20% - 强调文字颜色 3 33" xfId="965"/>
    <cellStyle name="20% - 强调文字颜色 3 34" xfId="970"/>
    <cellStyle name="20% - 强调文字颜色 3 35" xfId="367"/>
    <cellStyle name="20% - 强调文字颜色 3 36" xfId="973"/>
    <cellStyle name="20% - 强调文字颜色 3 37" xfId="975"/>
    <cellStyle name="20% - 强调文字颜色 3 38" xfId="602"/>
    <cellStyle name="20% - 强调文字颜色 3 4" xfId="594"/>
    <cellStyle name="20% - 强调文字颜色 3 5" xfId="982"/>
    <cellStyle name="20% - 强调文字颜色 3 6" xfId="989"/>
    <cellStyle name="20% - 强调文字颜色 3 7" xfId="996"/>
    <cellStyle name="20% - 强调文字颜色 3 8" xfId="1002"/>
    <cellStyle name="20% - 强调文字颜色 3 9" xfId="1009"/>
    <cellStyle name="20% - 强调文字颜色 4 10" xfId="718"/>
    <cellStyle name="20% - 强调文字颜色 4 11" xfId="1012"/>
    <cellStyle name="20% - 强调文字颜色 4 12" xfId="1015"/>
    <cellStyle name="20% - 强调文字颜色 4 13" xfId="1019"/>
    <cellStyle name="20% - 强调文字颜色 4 14" xfId="669"/>
    <cellStyle name="20% - 强调文字颜色 4 15" xfId="704"/>
    <cellStyle name="20% - 强调文字颜色 4 16" xfId="117"/>
    <cellStyle name="20% - 强调文字颜色 4 17" xfId="801"/>
    <cellStyle name="20% - 强调文字颜色 4 18" xfId="1024"/>
    <cellStyle name="20% - 强调文字颜色 4 19" xfId="287"/>
    <cellStyle name="20% - 强调文字颜色 4 2" xfId="912"/>
    <cellStyle name="20% - 强调文字颜色 4 20" xfId="705"/>
    <cellStyle name="20% - 强调文字颜色 4 21" xfId="118"/>
    <cellStyle name="20% - 强调文字颜色 4 22" xfId="802"/>
    <cellStyle name="20% - 强调文字颜色 4 23" xfId="1025"/>
    <cellStyle name="20% - 强调文字颜色 4 24" xfId="288"/>
    <cellStyle name="20% - 强调文字颜色 4 25" xfId="768"/>
    <cellStyle name="20% - 强调文字颜色 4 26" xfId="1030"/>
    <cellStyle name="20% - 强调文字颜色 4 27" xfId="494"/>
    <cellStyle name="20% - 强调文字颜色 4 28" xfId="1035"/>
    <cellStyle name="20% - 强调文字颜色 4 29" xfId="16"/>
    <cellStyle name="20% - 强调文字颜色 4 3" xfId="477"/>
    <cellStyle name="20% - 强调文字颜色 4 30" xfId="769"/>
    <cellStyle name="20% - 强调文字颜色 4 31" xfId="1031"/>
    <cellStyle name="20% - 强调文字颜色 4 32" xfId="495"/>
    <cellStyle name="20% - 强调文字颜色 4 33" xfId="1036"/>
    <cellStyle name="20% - 强调文字颜色 4 34" xfId="17"/>
    <cellStyle name="20% - 强调文字颜色 4 35" xfId="1039"/>
    <cellStyle name="20% - 强调文字颜色 4 36" xfId="1042"/>
    <cellStyle name="20% - 强调文字颜色 4 37" xfId="745"/>
    <cellStyle name="20% - 强调文字颜色 4 38" xfId="636"/>
    <cellStyle name="20% - 强调文字颜色 4 4" xfId="914"/>
    <cellStyle name="20% - 强调文字颜色 4 5" xfId="47"/>
    <cellStyle name="20% - 强调文字颜色 4 6" xfId="202"/>
    <cellStyle name="20% - 强调文字颜色 4 7" xfId="76"/>
    <cellStyle name="20% - 强调文字颜色 4 8" xfId="86"/>
    <cellStyle name="20% - 强调文字颜色 4 9" xfId="96"/>
    <cellStyle name="20% - 强调文字颜色 5 10" xfId="1046"/>
    <cellStyle name="20% - 强调文字颜色 5 11" xfId="598"/>
    <cellStyle name="20% - 强调文字颜色 5 12" xfId="1048"/>
    <cellStyle name="20% - 强调文字颜色 5 13" xfId="957"/>
    <cellStyle name="20% - 强调文字颜色 5 14" xfId="138"/>
    <cellStyle name="20% - 强调文字颜色 5 15" xfId="591"/>
    <cellStyle name="20% - 强调文字颜色 5 16" xfId="979"/>
    <cellStyle name="20% - 强调文字颜色 5 17" xfId="987"/>
    <cellStyle name="20% - 强调文字颜色 5 18" xfId="994"/>
    <cellStyle name="20% - 强调文字颜色 5 19" xfId="1000"/>
    <cellStyle name="20% - 强调文字颜色 5 2" xfId="733"/>
    <cellStyle name="20% - 强调文字颜色 5 20" xfId="592"/>
    <cellStyle name="20% - 强调文字颜色 5 21" xfId="980"/>
    <cellStyle name="20% - 强调文字颜色 5 22" xfId="988"/>
    <cellStyle name="20% - 强调文字颜色 5 23" xfId="995"/>
    <cellStyle name="20% - 强调文字颜色 5 24" xfId="1001"/>
    <cellStyle name="20% - 强调文字颜色 5 25" xfId="1006"/>
    <cellStyle name="20% - 强调文字颜色 5 26" xfId="1052"/>
    <cellStyle name="20% - 强调文字颜色 5 27" xfId="852"/>
    <cellStyle name="20% - 强调文字颜色 5 28" xfId="39"/>
    <cellStyle name="20% - 强调文字颜色 5 29" xfId="416"/>
    <cellStyle name="20% - 强调文字颜色 5 3" xfId="1054"/>
    <cellStyle name="20% - 强调文字颜色 5 30" xfId="1007"/>
    <cellStyle name="20% - 强调文字颜色 5 31" xfId="1053"/>
    <cellStyle name="20% - 强调文字颜色 5 32" xfId="853"/>
    <cellStyle name="20% - 强调文字颜色 5 33" xfId="40"/>
    <cellStyle name="20% - 强调文字颜色 5 34" xfId="417"/>
    <cellStyle name="20% - 强调文字颜色 5 35" xfId="468"/>
    <cellStyle name="20% - 强调文字颜色 5 36" xfId="1056"/>
    <cellStyle name="20% - 强调文字颜色 5 37" xfId="1058"/>
    <cellStyle name="20% - 强调文字颜色 5 38" xfId="1059"/>
    <cellStyle name="20% - 强调文字颜色 5 4" xfId="1060"/>
    <cellStyle name="20% - 强调文字颜色 5 5" xfId="1061"/>
    <cellStyle name="20% - 强调文字颜色 5 6" xfId="1062"/>
    <cellStyle name="20% - 强调文字颜色 5 7" xfId="734"/>
    <cellStyle name="20% - 强调文字颜色 5 8" xfId="1064"/>
    <cellStyle name="20% - 强调文字颜色 5 9" xfId="1066"/>
    <cellStyle name="20% - 强调文字颜色 6 10" xfId="1067"/>
    <cellStyle name="20% - 强调文字颜色 6 11" xfId="1068"/>
    <cellStyle name="20% - 强调文字颜色 6 12" xfId="564"/>
    <cellStyle name="20% - 强调文字颜色 6 13" xfId="1069"/>
    <cellStyle name="20% - 强调文字颜色 6 14" xfId="1070"/>
    <cellStyle name="20% - 强调文字颜色 6 15" xfId="1073"/>
    <cellStyle name="20% - 强调文字颜色 6 16" xfId="1077"/>
    <cellStyle name="20% - 强调文字颜色 6 17" xfId="572"/>
    <cellStyle name="20% - 强调文字颜色 6 18" xfId="1080"/>
    <cellStyle name="20% - 强调文字颜色 6 19" xfId="1083"/>
    <cellStyle name="20% - 强调文字颜色 6 2" xfId="1084"/>
    <cellStyle name="20% - 强调文字颜色 6 20" xfId="1072"/>
    <cellStyle name="20% - 强调文字颜色 6 21" xfId="1076"/>
    <cellStyle name="20% - 强调文字颜色 6 22" xfId="571"/>
    <cellStyle name="20% - 强调文字颜色 6 23" xfId="1079"/>
    <cellStyle name="20% - 强调文字颜色 6 24" xfId="1082"/>
    <cellStyle name="20% - 强调文字颜色 6 25" xfId="1087"/>
    <cellStyle name="20% - 强调文字颜色 6 26" xfId="1090"/>
    <cellStyle name="20% - 强调文字颜色 6 27" xfId="579"/>
    <cellStyle name="20% - 强调文字颜色 6 28" xfId="1093"/>
    <cellStyle name="20% - 强调文字颜色 6 29" xfId="1096"/>
    <cellStyle name="20% - 强调文字颜色 6 3" xfId="1098"/>
    <cellStyle name="20% - 强调文字颜色 6 30" xfId="1086"/>
    <cellStyle name="20% - 强调文字颜色 6 31" xfId="1089"/>
    <cellStyle name="20% - 强调文字颜色 6 32" xfId="578"/>
    <cellStyle name="20% - 强调文字颜色 6 33" xfId="1092"/>
    <cellStyle name="20% - 强调文字颜色 6 34" xfId="1095"/>
    <cellStyle name="20% - 强调文字颜色 6 35" xfId="1099"/>
    <cellStyle name="20% - 强调文字颜色 6 36" xfId="455"/>
    <cellStyle name="20% - 强调文字颜色 6 37" xfId="1101"/>
    <cellStyle name="20% - 强调文字颜色 6 38" xfId="1103"/>
    <cellStyle name="20% - 强调文字颜色 6 4" xfId="1105"/>
    <cellStyle name="20% - 强调文字颜色 6 5" xfId="820"/>
    <cellStyle name="20% - 强调文字颜色 6 6" xfId="1106"/>
    <cellStyle name="20% - 强调文字颜色 6 7" xfId="1107"/>
    <cellStyle name="20% - 强调文字颜色 6 8" xfId="1108"/>
    <cellStyle name="20% - 强调文字颜色 6 9" xfId="1109"/>
    <cellStyle name="40% - Accent1" xfId="311"/>
    <cellStyle name="40% - Accent2" xfId="1116"/>
    <cellStyle name="40% - Accent3" xfId="685"/>
    <cellStyle name="40% - Accent4" xfId="392"/>
    <cellStyle name="40% - Accent5" xfId="1118"/>
    <cellStyle name="40% - Accent6" xfId="1122"/>
    <cellStyle name="40% - 强调文字颜色 1 10" xfId="1126"/>
    <cellStyle name="40% - 强调文字颜色 1 11" xfId="1130"/>
    <cellStyle name="40% - 强调文字颜色 1 12" xfId="1132"/>
    <cellStyle name="40% - 强调文字颜色 1 13" xfId="19"/>
    <cellStyle name="40% - 强调文字颜色 1 14" xfId="1136"/>
    <cellStyle name="40% - 强调文字颜色 1 15" xfId="1140"/>
    <cellStyle name="40% - 强调文字颜色 1 16" xfId="1145"/>
    <cellStyle name="40% - 强调文字颜色 1 17" xfId="641"/>
    <cellStyle name="40% - 强调文字颜色 1 18" xfId="348"/>
    <cellStyle name="40% - 强调文字颜色 1 19" xfId="1150"/>
    <cellStyle name="40% - 强调文字颜色 1 2" xfId="1152"/>
    <cellStyle name="40% - 强调文字颜色 1 20" xfId="1139"/>
    <cellStyle name="40% - 强调文字颜色 1 21" xfId="1144"/>
    <cellStyle name="40% - 强调文字颜色 1 22" xfId="640"/>
    <cellStyle name="40% - 强调文字颜色 1 23" xfId="347"/>
    <cellStyle name="40% - 强调文字颜色 1 24" xfId="1149"/>
    <cellStyle name="40% - 强调文字颜色 1 25" xfId="382"/>
    <cellStyle name="40% - 强调文字颜色 1 26" xfId="1156"/>
    <cellStyle name="40% - 强调文字颜色 1 27" xfId="308"/>
    <cellStyle name="40% - 强调文字颜色 1 28" xfId="1113"/>
    <cellStyle name="40% - 强调文字颜色 1 29" xfId="681"/>
    <cellStyle name="40% - 强调文字颜色 1 3" xfId="720"/>
    <cellStyle name="40% - 强调文字颜色 1 30" xfId="381"/>
    <cellStyle name="40% - 强调文字颜色 1 31" xfId="1155"/>
    <cellStyle name="40% - 强调文字颜色 1 32" xfId="307"/>
    <cellStyle name="40% - 强调文字颜色 1 33" xfId="1112"/>
    <cellStyle name="40% - 强调文字颜色 1 34" xfId="680"/>
    <cellStyle name="40% - 强调文字颜色 1 35" xfId="389"/>
    <cellStyle name="40% - 强调文字颜色 1 36" xfId="1120"/>
    <cellStyle name="40% - 强调文字颜色 1 37" xfId="1124"/>
    <cellStyle name="40% - 强调文字颜色 1 38" xfId="1159"/>
    <cellStyle name="40% - 强调文字颜色 1 4" xfId="1160"/>
    <cellStyle name="40% - 强调文字颜色 1 5" xfId="1162"/>
    <cellStyle name="40% - 强调文字颜色 1 6" xfId="1164"/>
    <cellStyle name="40% - 强调文字颜色 1 7" xfId="1166"/>
    <cellStyle name="40% - 强调文字颜色 1 8" xfId="1169"/>
    <cellStyle name="40% - 强调文字颜色 1 9" xfId="810"/>
    <cellStyle name="40% - 强调文字颜色 2 10" xfId="1175"/>
    <cellStyle name="40% - 强调文字颜色 2 11" xfId="855"/>
    <cellStyle name="40% - 强调文字颜色 2 12" xfId="43"/>
    <cellStyle name="40% - 强调文字颜色 2 13" xfId="419"/>
    <cellStyle name="40% - 强调文字颜色 2 14" xfId="472"/>
    <cellStyle name="40% - 强调文字颜色 2 15" xfId="860"/>
    <cellStyle name="40% - 强调文字颜色 2 16" xfId="865"/>
    <cellStyle name="40% - 强调文字颜色 2 17" xfId="871"/>
    <cellStyle name="40% - 强调文字颜色 2 18" xfId="877"/>
    <cellStyle name="40% - 强调文字颜色 2 19" xfId="712"/>
    <cellStyle name="40% - 强调文字颜色 2 2" xfId="1176"/>
    <cellStyle name="40% - 强调文字颜色 2 20" xfId="859"/>
    <cellStyle name="40% - 强调文字颜色 2 21" xfId="864"/>
    <cellStyle name="40% - 强调文字颜色 2 22" xfId="870"/>
    <cellStyle name="40% - 强调文字颜色 2 23" xfId="876"/>
    <cellStyle name="40% - 强调文字颜色 2 24" xfId="711"/>
    <cellStyle name="40% - 强调文字颜色 2 25" xfId="548"/>
    <cellStyle name="40% - 强调文字颜色 2 26" xfId="883"/>
    <cellStyle name="40% - 强调文字颜色 2 27" xfId="890"/>
    <cellStyle name="40% - 强调文字颜色 2 28" xfId="896"/>
    <cellStyle name="40% - 强调文字颜色 2 29" xfId="901"/>
    <cellStyle name="40% - 强调文字颜色 2 3" xfId="655"/>
    <cellStyle name="40% - 强调文字颜色 2 30" xfId="547"/>
    <cellStyle name="40% - 强调文字颜色 2 31" xfId="882"/>
    <cellStyle name="40% - 强调文字颜色 2 32" xfId="889"/>
    <cellStyle name="40% - 强调文字颜色 2 33" xfId="895"/>
    <cellStyle name="40% - 强调文字颜色 2 34" xfId="900"/>
    <cellStyle name="40% - 强调文字颜色 2 35" xfId="553"/>
    <cellStyle name="40% - 强调文字颜色 2 36" xfId="906"/>
    <cellStyle name="40% - 强调文字颜色 2 37" xfId="910"/>
    <cellStyle name="40% - 强调文字颜色 2 38" xfId="475"/>
    <cellStyle name="40% - 强调文字颜色 2 4" xfId="742"/>
    <cellStyle name="40% - 强调文字颜色 2 5" xfId="1177"/>
    <cellStyle name="40% - 强调文字颜色 2 6" xfId="71"/>
    <cellStyle name="40% - 强调文字颜色 2 7" xfId="217"/>
    <cellStyle name="40% - 强调文字颜色 2 8" xfId="227"/>
    <cellStyle name="40% - 强调文字颜色 2 9" xfId="1178"/>
    <cellStyle name="40% - 强调文字颜色 3 10" xfId="73"/>
    <cellStyle name="40% - 强调文字颜色 3 11" xfId="574"/>
    <cellStyle name="40% - 强调文字颜色 3 12" xfId="425"/>
    <cellStyle name="40% - 强调文字颜色 3 13" xfId="522"/>
    <cellStyle name="40% - 强调文字颜色 3 14" xfId="923"/>
    <cellStyle name="40% - 强调文字颜色 3 15" xfId="453"/>
    <cellStyle name="40% - 强调文字颜色 3 16" xfId="928"/>
    <cellStyle name="40% - 强调文字颜色 3 17" xfId="934"/>
    <cellStyle name="40% - 强调文字颜色 3 18" xfId="528"/>
    <cellStyle name="40% - 强调文字颜色 3 19" xfId="941"/>
    <cellStyle name="40% - 强调文字颜色 3 2" xfId="1183"/>
    <cellStyle name="40% - 强调文字颜色 3 20" xfId="452"/>
    <cellStyle name="40% - 强调文字颜色 3 21" xfId="927"/>
    <cellStyle name="40% - 强调文字颜色 3 22" xfId="933"/>
    <cellStyle name="40% - 强调文字颜色 3 23" xfId="527"/>
    <cellStyle name="40% - 强调文字颜色 3 24" xfId="940"/>
    <cellStyle name="40% - 强调文字颜色 3 25" xfId="509"/>
    <cellStyle name="40% - 强调文字颜色 3 26" xfId="145"/>
    <cellStyle name="40% - 强调文字颜色 3 27" xfId="126"/>
    <cellStyle name="40% - 强调文字颜色 3 28" xfId="158"/>
    <cellStyle name="40% - 强调文字颜色 3 29" xfId="165"/>
    <cellStyle name="40% - 强调文字颜色 3 3" xfId="1188"/>
    <cellStyle name="40% - 强调文字颜色 3 30" xfId="508"/>
    <cellStyle name="40% - 强调文字颜色 3 31" xfId="144"/>
    <cellStyle name="40% - 强调文字颜色 3 32" xfId="125"/>
    <cellStyle name="40% - 强调文字颜色 3 33" xfId="157"/>
    <cellStyle name="40% - 强调文字颜色 3 34" xfId="164"/>
    <cellStyle name="40% - 强调文字颜色 3 35" xfId="173"/>
    <cellStyle name="40% - 强调文字颜色 3 36" xfId="185"/>
    <cellStyle name="40% - 强调文字颜色 3 37" xfId="610"/>
    <cellStyle name="40% - 强调文字颜色 3 38" xfId="945"/>
    <cellStyle name="40% - 强调文字颜色 3 4" xfId="540"/>
    <cellStyle name="40% - 强调文字颜色 3 5" xfId="1191"/>
    <cellStyle name="40% - 强调文字颜色 3 6" xfId="1193"/>
    <cellStyle name="40% - 强调文字颜色 3 7" xfId="1195"/>
    <cellStyle name="40% - 强调文字颜色 3 8" xfId="1196"/>
    <cellStyle name="40% - 强调文字颜色 3 9" xfId="1197"/>
    <cellStyle name="40% - 强调文字颜色 4 10" xfId="1199"/>
    <cellStyle name="40% - 强调文字颜色 4 11" xfId="739"/>
    <cellStyle name="40% - 强调文字颜色 4 12" xfId="953"/>
    <cellStyle name="40% - 强调文字颜色 4 13" xfId="67"/>
    <cellStyle name="40% - 强调文字颜色 4 14" xfId="214"/>
    <cellStyle name="40% - 强调文字颜色 4 15" xfId="224"/>
    <cellStyle name="40% - 强调文字颜色 4 16" xfId="232"/>
    <cellStyle name="40% - 强调文字颜色 4 17" xfId="239"/>
    <cellStyle name="40% - 强调文字颜色 4 18" xfId="248"/>
    <cellStyle name="40% - 强调文字颜色 4 19" xfId="256"/>
    <cellStyle name="40% - 强调文字颜色 4 2" xfId="119"/>
    <cellStyle name="40% - 强调文字颜色 4 20" xfId="223"/>
    <cellStyle name="40% - 强调文字颜色 4 21" xfId="231"/>
    <cellStyle name="40% - 强调文字颜色 4 22" xfId="238"/>
    <cellStyle name="40% - 强调文字颜色 4 23" xfId="247"/>
    <cellStyle name="40% - 强调文字颜色 4 24" xfId="255"/>
    <cellStyle name="40% - 强调文字颜色 4 25" xfId="264"/>
    <cellStyle name="40% - 强调文字颜色 4 26" xfId="403"/>
    <cellStyle name="40% - 强调文字颜色 4 27" xfId="9"/>
    <cellStyle name="40% - 强调文字颜色 4 28" xfId="411"/>
    <cellStyle name="40% - 强调文字颜色 4 29" xfId="963"/>
    <cellStyle name="40% - 强调文字颜色 4 3" xfId="1200"/>
    <cellStyle name="40% - 强调文字颜色 4 30" xfId="263"/>
    <cellStyle name="40% - 强调文字颜色 4 31" xfId="402"/>
    <cellStyle name="40% - 强调文字颜色 4 32" xfId="8"/>
    <cellStyle name="40% - 强调文字颜色 4 33" xfId="410"/>
    <cellStyle name="40% - 强调文字颜色 4 34" xfId="962"/>
    <cellStyle name="40% - 强调文字颜色 4 35" xfId="968"/>
    <cellStyle name="40% - 强调文字颜色 4 36" xfId="366"/>
    <cellStyle name="40% - 强调文字颜色 4 37" xfId="972"/>
    <cellStyle name="40% - 强调文字颜色 4 38" xfId="974"/>
    <cellStyle name="40% - 强调文字颜色 4 4" xfId="1201"/>
    <cellStyle name="40% - 强调文字颜色 4 5" xfId="1202"/>
    <cellStyle name="40% - 强调文字颜色 4 6" xfId="652"/>
    <cellStyle name="40% - 强调文字颜色 4 7" xfId="1203"/>
    <cellStyle name="40% - 强调文字颜色 4 8" xfId="1204"/>
    <cellStyle name="40% - 强调文字颜色 4 9" xfId="822"/>
    <cellStyle name="40% - 强调文字颜色 5 10" xfId="1206"/>
    <cellStyle name="40% - 强调文字颜色 5 11" xfId="717"/>
    <cellStyle name="40% - 强调文字颜色 5 12" xfId="1011"/>
    <cellStyle name="40% - 强调文字颜色 5 13" xfId="1014"/>
    <cellStyle name="40% - 强调文字颜色 5 14" xfId="1018"/>
    <cellStyle name="40% - 强调文字颜色 5 15" xfId="668"/>
    <cellStyle name="40% - 强调文字颜色 5 16" xfId="703"/>
    <cellStyle name="40% - 强调文字颜色 5 17" xfId="116"/>
    <cellStyle name="40% - 强调文字颜色 5 18" xfId="800"/>
    <cellStyle name="40% - 强调文字颜色 5 19" xfId="1023"/>
    <cellStyle name="40% - 强调文字颜色 5 2" xfId="1207"/>
    <cellStyle name="40% - 强调文字颜色 5 20" xfId="667"/>
    <cellStyle name="40% - 强调文字颜色 5 21" xfId="702"/>
    <cellStyle name="40% - 强调文字颜色 5 22" xfId="115"/>
    <cellStyle name="40% - 强调文字颜色 5 23" xfId="799"/>
    <cellStyle name="40% - 强调文字颜色 5 24" xfId="1022"/>
    <cellStyle name="40% - 强调文字颜色 5 25" xfId="286"/>
    <cellStyle name="40% - 强调文字颜色 5 26" xfId="766"/>
    <cellStyle name="40% - 强调文字颜色 5 27" xfId="1029"/>
    <cellStyle name="40% - 强调文字颜色 5 28" xfId="492"/>
    <cellStyle name="40% - 强调文字颜色 5 29" xfId="1034"/>
    <cellStyle name="40% - 强调文字颜色 5 3" xfId="1208"/>
    <cellStyle name="40% - 强调文字颜色 5 30" xfId="285"/>
    <cellStyle name="40% - 强调文字颜色 5 31" xfId="765"/>
    <cellStyle name="40% - 强调文字颜色 5 32" xfId="1028"/>
    <cellStyle name="40% - 强调文字颜色 5 33" xfId="491"/>
    <cellStyle name="40% - 强调文字颜色 5 34" xfId="1033"/>
    <cellStyle name="40% - 强调文字颜色 5 35" xfId="14"/>
    <cellStyle name="40% - 强调文字颜色 5 36" xfId="1038"/>
    <cellStyle name="40% - 强调文字颜色 5 37" xfId="1041"/>
    <cellStyle name="40% - 强调文字颜色 5 38" xfId="744"/>
    <cellStyle name="40% - 强调文字颜色 5 4" xfId="1209"/>
    <cellStyle name="40% - 强调文字颜色 5 5" xfId="1210"/>
    <cellStyle name="40% - 强调文字颜色 5 6" xfId="600"/>
    <cellStyle name="40% - 强调文字颜色 5 7" xfId="1211"/>
    <cellStyle name="40% - 强调文字颜色 5 8" xfId="778"/>
    <cellStyle name="40% - 强调文字颜色 5 9" xfId="1212"/>
    <cellStyle name="40% - 强调文字颜色 6 10" xfId="1214"/>
    <cellStyle name="40% - 强调文字颜色 6 11" xfId="1045"/>
    <cellStyle name="40% - 强调文字颜色 6 12" xfId="597"/>
    <cellStyle name="40% - 强调文字颜色 6 13" xfId="1047"/>
    <cellStyle name="40% - 强调文字颜色 6 14" xfId="956"/>
    <cellStyle name="40% - 强调文字颜色 6 15" xfId="137"/>
    <cellStyle name="40% - 强调文字颜色 6 16" xfId="590"/>
    <cellStyle name="40% - 强调文字颜色 6 17" xfId="978"/>
    <cellStyle name="40% - 强调文字颜色 6 18" xfId="986"/>
    <cellStyle name="40% - 强调文字颜色 6 19" xfId="993"/>
    <cellStyle name="40% - 强调文字颜色 6 2" xfId="659"/>
    <cellStyle name="40% - 强调文字颜色 6 20" xfId="136"/>
    <cellStyle name="40% - 强调文字颜色 6 21" xfId="589"/>
    <cellStyle name="40% - 强调文字颜色 6 22" xfId="977"/>
    <cellStyle name="40% - 强调文字颜色 6 23" xfId="985"/>
    <cellStyle name="40% - 强调文字颜色 6 24" xfId="992"/>
    <cellStyle name="40% - 强调文字颜色 6 25" xfId="999"/>
    <cellStyle name="40% - 强调文字颜色 6 26" xfId="1005"/>
    <cellStyle name="40% - 强调文字颜色 6 27" xfId="1051"/>
    <cellStyle name="40% - 强调文字颜色 6 28" xfId="851"/>
    <cellStyle name="40% - 强调文字颜色 6 29" xfId="38"/>
    <cellStyle name="40% - 强调文字颜色 6 3" xfId="1215"/>
    <cellStyle name="40% - 强调文字颜色 6 30" xfId="998"/>
    <cellStyle name="40% - 强调文字颜色 6 31" xfId="1004"/>
    <cellStyle name="40% - 强调文字颜色 6 32" xfId="1050"/>
    <cellStyle name="40% - 强调文字颜色 6 33" xfId="850"/>
    <cellStyle name="40% - 强调文字颜色 6 34" xfId="37"/>
    <cellStyle name="40% - 强调文字颜色 6 35" xfId="414"/>
    <cellStyle name="40% - 强调文字颜色 6 36" xfId="467"/>
    <cellStyle name="40% - 强调文字颜色 6 37" xfId="1055"/>
    <cellStyle name="40% - 强调文字颜色 6 38" xfId="1057"/>
    <cellStyle name="40% - 强调文字颜色 6 4" xfId="1218"/>
    <cellStyle name="40% - 强调文字颜色 6 5" xfId="1221"/>
    <cellStyle name="40% - 强调文字颜色 6 6" xfId="1224"/>
    <cellStyle name="40% - 强调文字颜色 6 7" xfId="1227"/>
    <cellStyle name="40% - 强调文字颜色 6 8" xfId="1230"/>
    <cellStyle name="40% - 强调文字颜色 6 9" xfId="1233"/>
    <cellStyle name="60% - Accent1" xfId="1065"/>
    <cellStyle name="60% - Accent2" xfId="1236"/>
    <cellStyle name="60% - Accent3" xfId="1238"/>
    <cellStyle name="60% - Accent4" xfId="1239"/>
    <cellStyle name="60% - Accent5" xfId="1241"/>
    <cellStyle name="60% - Accent6" xfId="1243"/>
    <cellStyle name="60% - 强调文字颜色 1 10" xfId="1244"/>
    <cellStyle name="60% - 强调文字颜色 1 11" xfId="12"/>
    <cellStyle name="60% - 强调文字颜色 1 12" xfId="1248"/>
    <cellStyle name="60% - 强调文字颜色 1 13" xfId="1252"/>
    <cellStyle name="60% - 强调文字颜色 1 14" xfId="1253"/>
    <cellStyle name="60% - 强调文字颜色 1 15" xfId="369"/>
    <cellStyle name="60% - 强调文字颜色 1 16" xfId="1255"/>
    <cellStyle name="60% - 强调文字颜色 1 17" xfId="1258"/>
    <cellStyle name="60% - 强调文字颜色 1 18" xfId="604"/>
    <cellStyle name="60% - 强调文字颜色 1 19" xfId="1261"/>
    <cellStyle name="60% - 强调文字颜色 1 2" xfId="588"/>
    <cellStyle name="60% - 强调文字颜色 1 20" xfId="368"/>
    <cellStyle name="60% - 强调文字颜色 1 21" xfId="1254"/>
    <cellStyle name="60% - 强调文字颜色 1 22" xfId="1257"/>
    <cellStyle name="60% - 强调文字颜色 1 23" xfId="603"/>
    <cellStyle name="60% - 强调文字颜色 1 24" xfId="1260"/>
    <cellStyle name="60% - 强调文字颜色 1 25" xfId="1264"/>
    <cellStyle name="60% - 强调文字颜色 1 26" xfId="1267"/>
    <cellStyle name="60% - 强调文字颜色 1 27" xfId="1271"/>
    <cellStyle name="60% - 强调文字颜色 1 28" xfId="1180"/>
    <cellStyle name="60% - 强调文字颜色 1 29" xfId="1185"/>
    <cellStyle name="60% - 强调文字颜色 1 3" xfId="976"/>
    <cellStyle name="60% - 强调文字颜色 1 30" xfId="1263"/>
    <cellStyle name="60% - 强调文字颜色 1 31" xfId="1266"/>
    <cellStyle name="60% - 强调文字颜色 1 32" xfId="1270"/>
    <cellStyle name="60% - 强调文字颜色 1 33" xfId="1179"/>
    <cellStyle name="60% - 强调文字颜色 1 34" xfId="1184"/>
    <cellStyle name="60% - 强调文字颜色 1 35" xfId="537"/>
    <cellStyle name="60% - 强调文字颜色 1 36" xfId="1189"/>
    <cellStyle name="60% - 强调文字颜色 1 37" xfId="1192"/>
    <cellStyle name="60% - 强调文字颜色 1 38" xfId="1194"/>
    <cellStyle name="60% - 强调文字颜色 1 4" xfId="984"/>
    <cellStyle name="60% - 强调文字颜色 1 5" xfId="991"/>
    <cellStyle name="60% - 强调文字颜色 1 6" xfId="997"/>
    <cellStyle name="60% - 强调文字颜色 1 7" xfId="1003"/>
    <cellStyle name="60% - 强调文字颜色 1 8" xfId="1049"/>
    <cellStyle name="60% - 强调文字颜色 1 9" xfId="849"/>
    <cellStyle name="60% - 强调文字颜色 2 10" xfId="1274"/>
    <cellStyle name="60% - 强调文字颜色 2 11" xfId="1125"/>
    <cellStyle name="60% - 强调文字颜色 2 12" xfId="1129"/>
    <cellStyle name="60% - 强调文字颜色 2 13" xfId="1131"/>
    <cellStyle name="60% - 强调文字颜色 2 14" xfId="18"/>
    <cellStyle name="60% - 强调文字颜色 2 15" xfId="1135"/>
    <cellStyle name="60% - 强调文字颜色 2 16" xfId="1138"/>
    <cellStyle name="60% - 强调文字颜色 2 17" xfId="1143"/>
    <cellStyle name="60% - 强调文字颜色 2 18" xfId="639"/>
    <cellStyle name="60% - 强调文字颜色 2 19" xfId="346"/>
    <cellStyle name="60% - 强调文字颜色 2 2" xfId="1276"/>
    <cellStyle name="60% - 强调文字颜色 2 20" xfId="1134"/>
    <cellStyle name="60% - 强调文字颜色 2 21" xfId="1137"/>
    <cellStyle name="60% - 强调文字颜色 2 22" xfId="1142"/>
    <cellStyle name="60% - 强调文字颜色 2 23" xfId="638"/>
    <cellStyle name="60% - 强调文字颜色 2 24" xfId="345"/>
    <cellStyle name="60% - 强调文字颜色 2 25" xfId="1148"/>
    <cellStyle name="60% - 强调文字颜色 2 26" xfId="380"/>
    <cellStyle name="60% - 强调文字颜色 2 27" xfId="1154"/>
    <cellStyle name="60% - 强调文字颜色 2 28" xfId="306"/>
    <cellStyle name="60% - 强调文字颜色 2 29" xfId="1111"/>
    <cellStyle name="60% - 强调文字颜色 2 3" xfId="51"/>
    <cellStyle name="60% - 强调文字颜色 2 30" xfId="1147"/>
    <cellStyle name="60% - 强调文字颜色 2 31" xfId="379"/>
    <cellStyle name="60% - 强调文字颜色 2 32" xfId="1153"/>
    <cellStyle name="60% - 强调文字颜色 2 33" xfId="305"/>
    <cellStyle name="60% - 强调文字颜色 2 34" xfId="1110"/>
    <cellStyle name="60% - 强调文字颜色 2 35" xfId="679"/>
    <cellStyle name="60% - 强调文字颜色 2 36" xfId="388"/>
    <cellStyle name="60% - 强调文字颜色 2 37" xfId="1119"/>
    <cellStyle name="60% - 强调文字颜色 2 38" xfId="1123"/>
    <cellStyle name="60% - 强调文字颜色 2 4" xfId="206"/>
    <cellStyle name="60% - 强调文字颜色 2 5" xfId="81"/>
    <cellStyle name="60% - 强调文字颜色 2 6" xfId="90"/>
    <cellStyle name="60% - 强调文字颜色 2 7" xfId="100"/>
    <cellStyle name="60% - 强调文字颜色 2 8" xfId="60"/>
    <cellStyle name="60% - 强调文字颜色 2 9" xfId="31"/>
    <cellStyle name="60% - 强调文字颜色 3 10" xfId="1008"/>
    <cellStyle name="60% - 强调文字颜色 3 11" xfId="1174"/>
    <cellStyle name="60% - 强调文字颜色 3 12" xfId="854"/>
    <cellStyle name="60% - 强调文字颜色 3 13" xfId="42"/>
    <cellStyle name="60% - 强调文字颜色 3 14" xfId="418"/>
    <cellStyle name="60% - 强调文字颜色 3 15" xfId="471"/>
    <cellStyle name="60% - 强调文字颜色 3 16" xfId="858"/>
    <cellStyle name="60% - 强调文字颜色 3 17" xfId="863"/>
    <cellStyle name="60% - 强调文字颜色 3 18" xfId="869"/>
    <cellStyle name="60% - 强调文字颜色 3 19" xfId="875"/>
    <cellStyle name="60% - 强调文字颜色 3 2" xfId="1277"/>
    <cellStyle name="60% - 强调文字颜色 3 20" xfId="470"/>
    <cellStyle name="60% - 强调文字颜色 3 21" xfId="857"/>
    <cellStyle name="60% - 强调文字颜色 3 22" xfId="862"/>
    <cellStyle name="60% - 强调文字颜色 3 23" xfId="868"/>
    <cellStyle name="60% - 强调文字颜色 3 24" xfId="874"/>
    <cellStyle name="60% - 强调文字颜色 3 25" xfId="710"/>
    <cellStyle name="60% - 强调文字颜色 3 26" xfId="546"/>
    <cellStyle name="60% - 强调文字颜色 3 27" xfId="881"/>
    <cellStyle name="60% - 强调文字颜色 3 28" xfId="888"/>
    <cellStyle name="60% - 强调文字颜色 3 29" xfId="894"/>
    <cellStyle name="60% - 强调文字颜色 3 3" xfId="1281"/>
    <cellStyle name="60% - 强调文字颜色 3 30" xfId="709"/>
    <cellStyle name="60% - 强调文字颜色 3 31" xfId="545"/>
    <cellStyle name="60% - 强调文字颜色 3 32" xfId="880"/>
    <cellStyle name="60% - 强调文字颜色 3 33" xfId="887"/>
    <cellStyle name="60% - 强调文字颜色 3 34" xfId="893"/>
    <cellStyle name="60% - 强调文字颜色 3 35" xfId="899"/>
    <cellStyle name="60% - 强调文字颜色 3 36" xfId="552"/>
    <cellStyle name="60% - 强调文字颜色 3 37" xfId="905"/>
    <cellStyle name="60% - 强调文字颜色 3 38" xfId="909"/>
    <cellStyle name="60% - 强调文字颜色 3 4" xfId="1284"/>
    <cellStyle name="60% - 强调文字颜色 3 5" xfId="1287"/>
    <cellStyle name="60% - 强调文字颜色 3 6" xfId="782"/>
    <cellStyle name="60% - 强调文字颜色 3 7" xfId="1291"/>
    <cellStyle name="60% - 强调文字颜色 3 8" xfId="1296"/>
    <cellStyle name="60% - 强调文字颜色 3 9" xfId="303"/>
    <cellStyle name="60% - 强调文字颜色 4 10" xfId="1297"/>
    <cellStyle name="60% - 强调文字颜色 4 11" xfId="72"/>
    <cellStyle name="60% - 强调文字颜色 4 12" xfId="573"/>
    <cellStyle name="60% - 强调文字颜色 4 13" xfId="424"/>
    <cellStyle name="60% - 强调文字颜色 4 14" xfId="521"/>
    <cellStyle name="60% - 强调文字颜色 4 15" xfId="922"/>
    <cellStyle name="60% - 强调文字颜色 4 16" xfId="451"/>
    <cellStyle name="60% - 强调文字颜色 4 17" xfId="926"/>
    <cellStyle name="60% - 强调文字颜色 4 18" xfId="932"/>
    <cellStyle name="60% - 强调文字颜色 4 19" xfId="526"/>
    <cellStyle name="60% - 强调文字颜色 4 2" xfId="315"/>
    <cellStyle name="60% - 强调文字颜色 4 20" xfId="921"/>
    <cellStyle name="60% - 强调文字颜色 4 21" xfId="450"/>
    <cellStyle name="60% - 强调文字颜色 4 22" xfId="925"/>
    <cellStyle name="60% - 强调文字颜色 4 23" xfId="931"/>
    <cellStyle name="60% - 强调文字颜色 4 24" xfId="525"/>
    <cellStyle name="60% - 强调文字颜色 4 25" xfId="939"/>
    <cellStyle name="60% - 强调文字颜色 4 26" xfId="507"/>
    <cellStyle name="60% - 强调文字颜色 4 27" xfId="143"/>
    <cellStyle name="60% - 强调文字颜色 4 28" xfId="124"/>
    <cellStyle name="60% - 强调文字颜色 4 29" xfId="156"/>
    <cellStyle name="60% - 强调文字颜色 4 3" xfId="1298"/>
    <cellStyle name="60% - 强调文字颜色 4 30" xfId="938"/>
    <cellStyle name="60% - 强调文字颜色 4 31" xfId="506"/>
    <cellStyle name="60% - 强调文字颜色 4 32" xfId="142"/>
    <cellStyle name="60% - 强调文字颜色 4 33" xfId="123"/>
    <cellStyle name="60% - 强调文字颜色 4 34" xfId="155"/>
    <cellStyle name="60% - 强调文字颜色 4 35" xfId="163"/>
    <cellStyle name="60% - 强调文字颜色 4 36" xfId="172"/>
    <cellStyle name="60% - 强调文字颜色 4 37" xfId="184"/>
    <cellStyle name="60% - 强调文字颜色 4 38" xfId="609"/>
    <cellStyle name="60% - 强调文字颜色 4 4" xfId="1299"/>
    <cellStyle name="60% - 强调文字颜色 4 5" xfId="759"/>
    <cellStyle name="60% - 强调文字颜色 4 6" xfId="1300"/>
    <cellStyle name="60% - 强调文字颜色 4 7" xfId="1301"/>
    <cellStyle name="60% - 强调文字颜色 4 8" xfId="1302"/>
    <cellStyle name="60% - 强调文字颜色 4 9" xfId="1303"/>
    <cellStyle name="60% - 强调文字颜色 5 10" xfId="645"/>
    <cellStyle name="60% - 强调文字颜色 5 11" xfId="1198"/>
    <cellStyle name="60% - 强调文字颜色 5 12" xfId="738"/>
    <cellStyle name="60% - 强调文字颜色 5 13" xfId="952"/>
    <cellStyle name="60% - 强调文字颜色 5 14" xfId="66"/>
    <cellStyle name="60% - 强调文字颜色 5 15" xfId="213"/>
    <cellStyle name="60% - 强调文字颜色 5 16" xfId="222"/>
    <cellStyle name="60% - 强调文字颜色 5 17" xfId="230"/>
    <cellStyle name="60% - 强调文字颜色 5 18" xfId="237"/>
    <cellStyle name="60% - 强调文字颜色 5 19" xfId="246"/>
    <cellStyle name="60% - 强调文字颜色 5 2" xfId="1305"/>
    <cellStyle name="60% - 强调文字颜色 5 20" xfId="212"/>
    <cellStyle name="60% - 强调文字颜色 5 21" xfId="221"/>
    <cellStyle name="60% - 强调文字颜色 5 22" xfId="229"/>
    <cellStyle name="60% - 强调文字颜色 5 23" xfId="236"/>
    <cellStyle name="60% - 强调文字颜色 5 24" xfId="245"/>
    <cellStyle name="60% - 强调文字颜色 5 25" xfId="254"/>
    <cellStyle name="60% - 强调文字颜色 5 26" xfId="262"/>
    <cellStyle name="60% - 强调文字颜色 5 27" xfId="401"/>
    <cellStyle name="60% - 强调文字颜色 5 28" xfId="7"/>
    <cellStyle name="60% - 强调文字颜色 5 29" xfId="409"/>
    <cellStyle name="60% - 强调文字颜色 5 3" xfId="1307"/>
    <cellStyle name="60% - 强调文字颜色 5 30" xfId="253"/>
    <cellStyle name="60% - 强调文字颜色 5 31" xfId="261"/>
    <cellStyle name="60% - 强调文字颜色 5 32" xfId="400"/>
    <cellStyle name="60% - 强调文字颜色 5 33" xfId="6"/>
    <cellStyle name="60% - 强调文字颜色 5 34" xfId="408"/>
    <cellStyle name="60% - 强调文字颜色 5 35" xfId="961"/>
    <cellStyle name="60% - 强调文字颜色 5 36" xfId="967"/>
    <cellStyle name="60% - 强调文字颜色 5 37" xfId="365"/>
    <cellStyle name="60% - 强调文字颜色 5 38" xfId="971"/>
    <cellStyle name="60% - 强调文字颜色 5 4" xfId="1308"/>
    <cellStyle name="60% - 强调文字颜色 5 5" xfId="1309"/>
    <cellStyle name="60% - 强调文字颜色 5 6" xfId="1310"/>
    <cellStyle name="60% - 强调文字颜色 5 7" xfId="1311"/>
    <cellStyle name="60% - 强调文字颜色 5 8" xfId="1312"/>
    <cellStyle name="60% - 强调文字颜色 5 9" xfId="1313"/>
    <cellStyle name="60% - 强调文字颜色 6 10" xfId="1314"/>
    <cellStyle name="60% - 强调文字颜色 6 11" xfId="1205"/>
    <cellStyle name="60% - 强调文字颜色 6 12" xfId="716"/>
    <cellStyle name="60% - 强调文字颜色 6 13" xfId="1010"/>
    <cellStyle name="60% - 强调文字颜色 6 14" xfId="1013"/>
    <cellStyle name="60% - 强调文字颜色 6 15" xfId="1017"/>
    <cellStyle name="60% - 强调文字颜色 6 16" xfId="666"/>
    <cellStyle name="60% - 强调文字颜色 6 17" xfId="701"/>
    <cellStyle name="60% - 强调文字颜色 6 18" xfId="114"/>
    <cellStyle name="60% - 强调文字颜色 6 19" xfId="798"/>
    <cellStyle name="60% - 强调文字颜色 6 2" xfId="1071"/>
    <cellStyle name="60% - 强调文字颜色 6 20" xfId="1016"/>
    <cellStyle name="60% - 强调文字颜色 6 21" xfId="665"/>
    <cellStyle name="60% - 强调文字颜色 6 22" xfId="700"/>
    <cellStyle name="60% - 强调文字颜色 6 23" xfId="113"/>
    <cellStyle name="60% - 强调文字颜色 6 24" xfId="797"/>
    <cellStyle name="60% - 强调文字颜色 6 25" xfId="1021"/>
    <cellStyle name="60% - 强调文字颜色 6 26" xfId="284"/>
    <cellStyle name="60% - 强调文字颜色 6 27" xfId="764"/>
    <cellStyle name="60% - 强调文字颜色 6 28" xfId="1027"/>
    <cellStyle name="60% - 强调文字颜色 6 29" xfId="490"/>
    <cellStyle name="60% - 强调文字颜色 6 3" xfId="1075"/>
    <cellStyle name="60% - 强调文字颜色 6 30" xfId="1020"/>
    <cellStyle name="60% - 强调文字颜色 6 31" xfId="283"/>
    <cellStyle name="60% - 强调文字颜色 6 32" xfId="763"/>
    <cellStyle name="60% - 强调文字颜色 6 33" xfId="1026"/>
    <cellStyle name="60% - 强调文字颜色 6 34" xfId="489"/>
    <cellStyle name="60% - 强调文字颜色 6 35" xfId="1032"/>
    <cellStyle name="60% - 强调文字颜色 6 36" xfId="13"/>
    <cellStyle name="60% - 强调文字颜色 6 37" xfId="1037"/>
    <cellStyle name="60% - 强调文字颜色 6 38" xfId="1040"/>
    <cellStyle name="60% - 强调文字颜色 6 4" xfId="570"/>
    <cellStyle name="60% - 强调文字颜色 6 5" xfId="1078"/>
    <cellStyle name="60% - 强调文字颜色 6 6" xfId="1081"/>
    <cellStyle name="60% - 强调文字颜色 6 7" xfId="1085"/>
    <cellStyle name="60% - 强调文字颜色 6 8" xfId="1088"/>
    <cellStyle name="60% - 强调文字颜色 6 9" xfId="577"/>
    <cellStyle name="9" xfId="981"/>
    <cellStyle name="Accent1" xfId="1317"/>
    <cellStyle name="Accent2" xfId="1319"/>
    <cellStyle name="Accent3" xfId="502"/>
    <cellStyle name="Accent4" xfId="1321"/>
    <cellStyle name="Accent5" xfId="1324"/>
    <cellStyle name="Accent6" xfId="1325"/>
    <cellStyle name="Bad" xfId="1326"/>
    <cellStyle name="C?AØ_¿?¾÷CoE² " xfId="356"/>
    <cellStyle name="C￥AØ_¿μ¾÷CoE² " xfId="1328"/>
    <cellStyle name="Calculation" xfId="1332"/>
    <cellStyle name="Check Cell" xfId="1335"/>
    <cellStyle name="Comma_Updated air Tariff Ex CTISHA(As effective from 17th Oct 2009)" xfId="1336"/>
    <cellStyle name="Comma0" xfId="1338"/>
    <cellStyle name="Currency0" xfId="1339"/>
    <cellStyle name="Date" xfId="1340"/>
    <cellStyle name="Explanatory Text" xfId="1345"/>
    <cellStyle name="Explanatory Text 2 3 2 5" xfId="1349"/>
    <cellStyle name="Fixed" xfId="1351"/>
    <cellStyle name="Good" xfId="1352"/>
    <cellStyle name="Grey" xfId="823"/>
    <cellStyle name="Heading 1" xfId="1354"/>
    <cellStyle name="Heading 1 10" xfId="678"/>
    <cellStyle name="Heading 1 11" xfId="1356"/>
    <cellStyle name="Heading 1 12" xfId="1357"/>
    <cellStyle name="Heading 1 13" xfId="1358"/>
    <cellStyle name="Heading 1 14" xfId="1359"/>
    <cellStyle name="Heading 1 15" xfId="1361"/>
    <cellStyle name="Heading 1 16" xfId="1363"/>
    <cellStyle name="Heading 1 17" xfId="1365"/>
    <cellStyle name="Heading 1 18" xfId="1366"/>
    <cellStyle name="Heading 1 19" xfId="1367"/>
    <cellStyle name="Heading 1 2" xfId="1369"/>
    <cellStyle name="Heading 1 20" xfId="1362"/>
    <cellStyle name="Heading 1 21" xfId="1364"/>
    <cellStyle name="Heading 1 3" xfId="1370"/>
    <cellStyle name="Heading 1 4" xfId="1371"/>
    <cellStyle name="Heading 1 5" xfId="1372"/>
    <cellStyle name="Heading 1 6" xfId="1373"/>
    <cellStyle name="Heading 1 7" xfId="771"/>
    <cellStyle name="Heading 1 8" xfId="1375"/>
    <cellStyle name="Heading 1 9" xfId="1377"/>
    <cellStyle name="Heading 2" xfId="1379"/>
    <cellStyle name="Heading 2 10" xfId="1380"/>
    <cellStyle name="Heading 2 11" xfId="1382"/>
    <cellStyle name="Heading 2 12" xfId="1385"/>
    <cellStyle name="Heading 2 13" xfId="1388"/>
    <cellStyle name="Heading 2 14" xfId="1391"/>
    <cellStyle name="Heading 2 15" xfId="806"/>
    <cellStyle name="Heading 2 16" xfId="1394"/>
    <cellStyle name="Heading 2 17" xfId="1398"/>
    <cellStyle name="Heading 2 18" xfId="1329"/>
    <cellStyle name="Heading 2 19" xfId="1401"/>
    <cellStyle name="Heading 2 2" xfId="1403"/>
    <cellStyle name="Heading 2 20" xfId="807"/>
    <cellStyle name="Heading 2 21" xfId="1395"/>
    <cellStyle name="Heading 2 3" xfId="1404"/>
    <cellStyle name="Heading 2 4" xfId="1405"/>
    <cellStyle name="Heading 2 5" xfId="1406"/>
    <cellStyle name="Heading 2 6" xfId="1408"/>
    <cellStyle name="Heading 2 7" xfId="498"/>
    <cellStyle name="Heading 2 8" xfId="1409"/>
    <cellStyle name="Heading 2 9" xfId="1410"/>
    <cellStyle name="Heading 3" xfId="1411"/>
    <cellStyle name="Heading 4" xfId="1413"/>
    <cellStyle name="Heading1" xfId="1247"/>
    <cellStyle name="Heading2" xfId="1251"/>
    <cellStyle name="Input" xfId="1414"/>
    <cellStyle name="Input [yellow]" xfId="1418"/>
    <cellStyle name="Input [yellow] 2" xfId="1420"/>
    <cellStyle name="Input [yellow] 2 2" xfId="1423"/>
    <cellStyle name="Input [yellow] 3" xfId="1425"/>
    <cellStyle name="Input [yellow] 4" xfId="1427"/>
    <cellStyle name="Input [yellow] 5" xfId="1429"/>
    <cellStyle name="Input [yellow] 6" xfId="1431"/>
    <cellStyle name="Input [yellow] 7" xfId="1433"/>
    <cellStyle name="Input [yellow] 8" xfId="1304"/>
    <cellStyle name="Input [yellow] 9" xfId="1306"/>
    <cellStyle name="Legal 8?x 14 in" xfId="332"/>
    <cellStyle name="Legal 8½ x 14 in" xfId="1074"/>
    <cellStyle name="Legal 8½ x 14 in 10" xfId="1167"/>
    <cellStyle name="Legal 8½ x 14 in 11" xfId="1170"/>
    <cellStyle name="Legal 8½ x 14 in 12" xfId="812"/>
    <cellStyle name="Legal 8½ x 14 in 13" xfId="1435"/>
    <cellStyle name="Legal 8½ x 14 in 14" xfId="45"/>
    <cellStyle name="Legal 8½ x 14 in 15" xfId="1437"/>
    <cellStyle name="Legal 8½ x 14 in 16" xfId="1439"/>
    <cellStyle name="Legal 8½ x 14 in 17" xfId="816"/>
    <cellStyle name="Legal 8½ x 14 in 18" xfId="835"/>
    <cellStyle name="Legal 8½ x 14 in 19" xfId="838"/>
    <cellStyle name="Legal 8½ x 14 in 2" xfId="1443"/>
    <cellStyle name="Legal 8½ x 14 in 2 10" xfId="1445"/>
    <cellStyle name="Legal 8½ x 14 in 2 2" xfId="1447"/>
    <cellStyle name="Legal 8½ x 14 in 2 3" xfId="1448"/>
    <cellStyle name="Legal 8½ x 14 in 2 4" xfId="1449"/>
    <cellStyle name="Legal 8½ x 14 in 2 5" xfId="774"/>
    <cellStyle name="Legal 8½ x 14 in 2 6" xfId="1450"/>
    <cellStyle name="Legal 8½ x 14 in 2 7" xfId="1451"/>
    <cellStyle name="Legal 8½ x 14 in 2 8" xfId="1452"/>
    <cellStyle name="Legal 8½ x 14 in 2 9" xfId="429"/>
    <cellStyle name="Legal 8½ x 14 in 20" xfId="1438"/>
    <cellStyle name="Legal 8½ x 14 in 21" xfId="1440"/>
    <cellStyle name="Legal 8½ x 14 in 22" xfId="817"/>
    <cellStyle name="Legal 8½ x 14 in 23" xfId="836"/>
    <cellStyle name="Legal 8½ x 14 in 24" xfId="839"/>
    <cellStyle name="Legal 8½ x 14 in 25" xfId="841"/>
    <cellStyle name="Legal 8½ x 14 in 26" xfId="844"/>
    <cellStyle name="Legal 8½ x 14 in 27" xfId="375"/>
    <cellStyle name="Legal 8½ x 14 in 28" xfId="847"/>
    <cellStyle name="Legal 8½ x 14 in 29" xfId="1453"/>
    <cellStyle name="Legal 8½ x 14 in 3" xfId="1455"/>
    <cellStyle name="Legal 8½ x 14 in 30" xfId="842"/>
    <cellStyle name="Legal 8½ x 14 in 31" xfId="845"/>
    <cellStyle name="Legal 8½ x 14 in 32" xfId="376"/>
    <cellStyle name="Legal 8½ x 14 in 33" xfId="848"/>
    <cellStyle name="Legal 8½ x 14 in 4" xfId="1457"/>
    <cellStyle name="Legal 8½ x 14 in 5" xfId="1459"/>
    <cellStyle name="Legal 8½ x 14 in 6" xfId="1461"/>
    <cellStyle name="Legal 8½ x 14 in 7" xfId="1462"/>
    <cellStyle name="Legal 8½ x 14 in 8" xfId="1463"/>
    <cellStyle name="Legal 8½ x 14 in 9" xfId="1464"/>
    <cellStyle name="Linked Cell" xfId="1465"/>
    <cellStyle name="Milliers [0]_AR1194" xfId="1322"/>
    <cellStyle name="Milliers_AR1194" xfId="1466"/>
    <cellStyle name="Mon彋aire [0]_AR1194" xfId="1469"/>
    <cellStyle name="Mon彋aire_AR1194" xfId="1471"/>
    <cellStyle name="Neutral" xfId="1476"/>
    <cellStyle name="Normal - Style1" xfId="393"/>
    <cellStyle name="Normal - Style1 10" xfId="1477"/>
    <cellStyle name="Normal - Style1 11" xfId="326"/>
    <cellStyle name="Normal - Style1 12" xfId="1478"/>
    <cellStyle name="Normal - Style1 13" xfId="1480"/>
    <cellStyle name="Normal - Style1 14" xfId="1482"/>
    <cellStyle name="Normal - Style1 15" xfId="1484"/>
    <cellStyle name="Normal - Style1 16" xfId="1473"/>
    <cellStyle name="Normal - Style1 17" xfId="23"/>
    <cellStyle name="Normal - Style1 18" xfId="1488"/>
    <cellStyle name="Normal - Style1 19" xfId="1491"/>
    <cellStyle name="Normal - Style1 2" xfId="1492"/>
    <cellStyle name="Normal - Style1 20" xfId="1485"/>
    <cellStyle name="Normal - Style1 21" xfId="1474"/>
    <cellStyle name="Normal - Style1 3" xfId="1493"/>
    <cellStyle name="Normal - Style1 4" xfId="1494"/>
    <cellStyle name="Normal - Style1 5" xfId="487"/>
    <cellStyle name="Normal - Style1 6" xfId="1495"/>
    <cellStyle name="Normal - Style1 7" xfId="1496"/>
    <cellStyle name="Normal - Style1 8" xfId="1497"/>
    <cellStyle name="Normal - Style1 9" xfId="1498"/>
    <cellStyle name="Normal 2" xfId="1499"/>
    <cellStyle name="Normal 3" xfId="1500"/>
    <cellStyle name="Normal 7" xfId="517"/>
    <cellStyle name="Normal_20196" xfId="1501"/>
    <cellStyle name="Normal_Sheet1" xfId="1502"/>
    <cellStyle name="Note" xfId="1504"/>
    <cellStyle name="Output" xfId="1505"/>
    <cellStyle name="Percent [2]" xfId="1507"/>
    <cellStyle name="PERCENTAGE" xfId="1508"/>
    <cellStyle name="Title" xfId="908"/>
    <cellStyle name="Total" xfId="1509"/>
    <cellStyle name="Total 10" xfId="1511"/>
    <cellStyle name="Total 11" xfId="1512"/>
    <cellStyle name="Total 12" xfId="1513"/>
    <cellStyle name="Total 13" xfId="1514"/>
    <cellStyle name="Total 14" xfId="1515"/>
    <cellStyle name="Total 15" xfId="1516"/>
    <cellStyle name="Total 16" xfId="1518"/>
    <cellStyle name="Total 17" xfId="1520"/>
    <cellStyle name="Total 18" xfId="1521"/>
    <cellStyle name="Total 19" xfId="1522"/>
    <cellStyle name="Total 2" xfId="363"/>
    <cellStyle name="Total 20" xfId="1517"/>
    <cellStyle name="Total 21" xfId="1519"/>
    <cellStyle name="Total 3" xfId="1528"/>
    <cellStyle name="Total 4" xfId="1533"/>
    <cellStyle name="Total 5" xfId="833"/>
    <cellStyle name="Total 6" xfId="1537"/>
    <cellStyle name="Total 7" xfId="1541"/>
    <cellStyle name="Total 8" xfId="1350"/>
    <cellStyle name="Total 9" xfId="1545"/>
    <cellStyle name="Warning Text" xfId="1546"/>
    <cellStyle name="百分比 2" xfId="1547"/>
    <cellStyle name="百分比 3" xfId="1548"/>
    <cellStyle name="百分比 3 2" xfId="1549"/>
    <cellStyle name="标题 1 10" xfId="1550"/>
    <cellStyle name="标题 1 11" xfId="1551"/>
    <cellStyle name="标题 1 12" xfId="1552"/>
    <cellStyle name="标题 1 13" xfId="1553"/>
    <cellStyle name="标题 1 14" xfId="1554"/>
    <cellStyle name="标题 1 15" xfId="1555"/>
    <cellStyle name="标题 1 16" xfId="1557"/>
    <cellStyle name="标题 1 17" xfId="625"/>
    <cellStyle name="标题 1 18" xfId="1560"/>
    <cellStyle name="标题 1 19" xfId="1565"/>
    <cellStyle name="标题 1 2" xfId="1043"/>
    <cellStyle name="标题 1 20" xfId="1556"/>
    <cellStyle name="标题 1 21" xfId="1558"/>
    <cellStyle name="标题 1 22" xfId="626"/>
    <cellStyle name="标题 1 23" xfId="1561"/>
    <cellStyle name="标题 1 24" xfId="1566"/>
    <cellStyle name="标题 1 25" xfId="1570"/>
    <cellStyle name="标题 1 26" xfId="1575"/>
    <cellStyle name="标题 1 27" xfId="94"/>
    <cellStyle name="标题 1 28" xfId="1581"/>
    <cellStyle name="标题 1 29" xfId="1584"/>
    <cellStyle name="标题 1 3" xfId="746"/>
    <cellStyle name="标题 1 30" xfId="1571"/>
    <cellStyle name="标题 1 31" xfId="1576"/>
    <cellStyle name="标题 1 32" xfId="95"/>
    <cellStyle name="标题 1 33" xfId="1582"/>
    <cellStyle name="标题 1 34" xfId="1585"/>
    <cellStyle name="标题 1 35" xfId="1586"/>
    <cellStyle name="标题 1 36" xfId="1587"/>
    <cellStyle name="标题 1 37" xfId="1588"/>
    <cellStyle name="标题 1 38" xfId="1589"/>
    <cellStyle name="标题 1 4" xfId="637"/>
    <cellStyle name="标题 1 5" xfId="353"/>
    <cellStyle name="标题 1 6" xfId="1590"/>
    <cellStyle name="标题 1 7" xfId="1591"/>
    <cellStyle name="标题 1 8" xfId="1592"/>
    <cellStyle name="标题 1 9" xfId="1593"/>
    <cellStyle name="标题 10" xfId="1594"/>
    <cellStyle name="标题 11" xfId="690"/>
    <cellStyle name="标题 12" xfId="692"/>
    <cellStyle name="标题 13" xfId="694"/>
    <cellStyle name="标题 14" xfId="1595"/>
    <cellStyle name="标题 15" xfId="1596"/>
    <cellStyle name="标题 16" xfId="1598"/>
    <cellStyle name="标题 17" xfId="660"/>
    <cellStyle name="标题 18" xfId="1216"/>
    <cellStyle name="标题 19" xfId="1219"/>
    <cellStyle name="标题 2 10" xfId="1600"/>
    <cellStyle name="标题 2 11" xfId="1601"/>
    <cellStyle name="标题 2 12" xfId="1602"/>
    <cellStyle name="标题 2 13" xfId="1603"/>
    <cellStyle name="标题 2 14" xfId="1604"/>
    <cellStyle name="标题 2 15" xfId="1605"/>
    <cellStyle name="标题 2 16" xfId="1607"/>
    <cellStyle name="标题 2 17" xfId="1609"/>
    <cellStyle name="标题 2 18" xfId="1611"/>
    <cellStyle name="标题 2 19" xfId="1613"/>
    <cellStyle name="标题 2 2" xfId="1615"/>
    <cellStyle name="标题 2 20" xfId="1606"/>
    <cellStyle name="标题 2 21" xfId="1608"/>
    <cellStyle name="标题 2 22" xfId="1610"/>
    <cellStyle name="标题 2 23" xfId="1612"/>
    <cellStyle name="标题 2 24" xfId="1614"/>
    <cellStyle name="标题 2 25" xfId="1616"/>
    <cellStyle name="标题 2 26" xfId="1618"/>
    <cellStyle name="标题 2 27" xfId="1620"/>
    <cellStyle name="标题 2 28" xfId="1622"/>
    <cellStyle name="标题 2 29" xfId="1624"/>
    <cellStyle name="标题 2 3" xfId="633"/>
    <cellStyle name="标题 2 30" xfId="1617"/>
    <cellStyle name="标题 2 31" xfId="1619"/>
    <cellStyle name="标题 2 32" xfId="1621"/>
    <cellStyle name="标题 2 33" xfId="1623"/>
    <cellStyle name="标题 2 34" xfId="1625"/>
    <cellStyle name="标题 2 35" xfId="1626"/>
    <cellStyle name="标题 2 36" xfId="1627"/>
    <cellStyle name="标题 2 37" xfId="1628"/>
    <cellStyle name="标题 2 38" xfId="1629"/>
    <cellStyle name="标题 2 4" xfId="1630"/>
    <cellStyle name="标题 2 5" xfId="723"/>
    <cellStyle name="标题 2 6" xfId="1631"/>
    <cellStyle name="标题 2 7" xfId="1632"/>
    <cellStyle name="标题 2 8" xfId="1633"/>
    <cellStyle name="标题 2 9" xfId="1634"/>
    <cellStyle name="标题 20" xfId="1597"/>
    <cellStyle name="标题 21" xfId="1599"/>
    <cellStyle name="标题 22" xfId="661"/>
    <cellStyle name="标题 23" xfId="1217"/>
    <cellStyle name="标题 24" xfId="1220"/>
    <cellStyle name="标题 25" xfId="1222"/>
    <cellStyle name="标题 26" xfId="1225"/>
    <cellStyle name="标题 27" xfId="1228"/>
    <cellStyle name="标题 28" xfId="1231"/>
    <cellStyle name="标题 29" xfId="1234"/>
    <cellStyle name="标题 3 10" xfId="1374"/>
    <cellStyle name="标题 3 11" xfId="772"/>
    <cellStyle name="标题 3 12" xfId="1376"/>
    <cellStyle name="标题 3 13" xfId="1378"/>
    <cellStyle name="标题 3 14" xfId="1636"/>
    <cellStyle name="标题 3 15" xfId="1638"/>
    <cellStyle name="标题 3 16" xfId="1641"/>
    <cellStyle name="标题 3 17" xfId="560"/>
    <cellStyle name="标题 3 18" xfId="1644"/>
    <cellStyle name="标题 3 19" xfId="1647"/>
    <cellStyle name="标题 3 2" xfId="1649"/>
    <cellStyle name="标题 3 20" xfId="1639"/>
    <cellStyle name="标题 3 21" xfId="1642"/>
    <cellStyle name="标题 3 22" xfId="561"/>
    <cellStyle name="标题 3 23" xfId="1645"/>
    <cellStyle name="标题 3 24" xfId="1648"/>
    <cellStyle name="标题 3 25" xfId="434"/>
    <cellStyle name="标题 3 26" xfId="1651"/>
    <cellStyle name="标题 3 27" xfId="1653"/>
    <cellStyle name="标题 3 28" xfId="1656"/>
    <cellStyle name="标题 3 29" xfId="1660"/>
    <cellStyle name="标题 3 3" xfId="1662"/>
    <cellStyle name="标题 3 30" xfId="435"/>
    <cellStyle name="标题 3 31" xfId="1652"/>
    <cellStyle name="标题 3 32" xfId="1654"/>
    <cellStyle name="标题 3 33" xfId="1657"/>
    <cellStyle name="标题 3 34" xfId="1661"/>
    <cellStyle name="标题 3 35" xfId="1665"/>
    <cellStyle name="标题 3 36" xfId="1668"/>
    <cellStyle name="标题 3 37" xfId="1671"/>
    <cellStyle name="标题 3 38" xfId="1674"/>
    <cellStyle name="标题 3 4" xfId="1675"/>
    <cellStyle name="标题 3 5" xfId="1676"/>
    <cellStyle name="标题 3 6" xfId="1677"/>
    <cellStyle name="标题 3 7" xfId="1678"/>
    <cellStyle name="标题 3 8" xfId="1679"/>
    <cellStyle name="标题 3 9" xfId="1368"/>
    <cellStyle name="标题 30" xfId="1223"/>
    <cellStyle name="标题 31" xfId="1226"/>
    <cellStyle name="标题 32" xfId="1229"/>
    <cellStyle name="标题 33" xfId="1232"/>
    <cellStyle name="标题 34" xfId="1235"/>
    <cellStyle name="标题 35" xfId="1680"/>
    <cellStyle name="标题 36" xfId="1682"/>
    <cellStyle name="标题 37" xfId="826"/>
    <cellStyle name="标题 38" xfId="675"/>
    <cellStyle name="标题 39" xfId="1684"/>
    <cellStyle name="标题 4 10" xfId="1685"/>
    <cellStyle name="标题 4 11" xfId="1686"/>
    <cellStyle name="标题 4 12" xfId="584"/>
    <cellStyle name="标题 4 13" xfId="1475"/>
    <cellStyle name="标题 4 14" xfId="1687"/>
    <cellStyle name="标题 4 15" xfId="1688"/>
    <cellStyle name="标题 4 16" xfId="760"/>
    <cellStyle name="标题 4 17" xfId="1690"/>
    <cellStyle name="标题 4 18" xfId="1692"/>
    <cellStyle name="标题 4 19" xfId="1695"/>
    <cellStyle name="标题 4 2" xfId="1659"/>
    <cellStyle name="标题 4 20" xfId="1689"/>
    <cellStyle name="标题 4 21" xfId="761"/>
    <cellStyle name="标题 4 22" xfId="1691"/>
    <cellStyle name="标题 4 23" xfId="1693"/>
    <cellStyle name="标题 4 24" xfId="1696"/>
    <cellStyle name="标题 4 25" xfId="1698"/>
    <cellStyle name="标题 4 26" xfId="1701"/>
    <cellStyle name="标题 4 27" xfId="1704"/>
    <cellStyle name="标题 4 28" xfId="1707"/>
    <cellStyle name="标题 4 29" xfId="673"/>
    <cellStyle name="标题 4 3" xfId="1664"/>
    <cellStyle name="标题 4 30" xfId="1699"/>
    <cellStyle name="标题 4 31" xfId="1702"/>
    <cellStyle name="标题 4 32" xfId="1705"/>
    <cellStyle name="标题 4 33" xfId="1708"/>
    <cellStyle name="标题 4 34" xfId="674"/>
    <cellStyle name="标题 4 35" xfId="1710"/>
    <cellStyle name="标题 4 36" xfId="1712"/>
    <cellStyle name="标题 4 37" xfId="1713"/>
    <cellStyle name="标题 4 38" xfId="1715"/>
    <cellStyle name="标题 4 4" xfId="1667"/>
    <cellStyle name="标题 4 5" xfId="1670"/>
    <cellStyle name="标题 4 6" xfId="1673"/>
    <cellStyle name="标题 4 7" xfId="459"/>
    <cellStyle name="标题 4 8" xfId="1717"/>
    <cellStyle name="标题 4 9" xfId="1402"/>
    <cellStyle name="标题 40" xfId="1681"/>
    <cellStyle name="标题 41" xfId="1683"/>
    <cellStyle name="标题 5" xfId="1718"/>
    <cellStyle name="标题 6" xfId="1719"/>
    <cellStyle name="标题 7" xfId="1720"/>
    <cellStyle name="标题 8" xfId="1721"/>
    <cellStyle name="标题 9" xfId="1722"/>
    <cellStyle name="標準_pvg表紙" xfId="1723"/>
    <cellStyle name="差 10" xfId="1725"/>
    <cellStyle name="差 11" xfId="1727"/>
    <cellStyle name="差 12" xfId="133"/>
    <cellStyle name="差 13" xfId="1729"/>
    <cellStyle name="差 14" xfId="1730"/>
    <cellStyle name="差 15" xfId="1731"/>
    <cellStyle name="差 16" xfId="1733"/>
    <cellStyle name="差 17" xfId="1735"/>
    <cellStyle name="差 18" xfId="1737"/>
    <cellStyle name="差 19" xfId="1739"/>
    <cellStyle name="差 2" xfId="630"/>
    <cellStyle name="差 20" xfId="1732"/>
    <cellStyle name="差 21" xfId="1734"/>
    <cellStyle name="差 22" xfId="1736"/>
    <cellStyle name="差 23" xfId="1738"/>
    <cellStyle name="差 24" xfId="1740"/>
    <cellStyle name="差 25" xfId="1742"/>
    <cellStyle name="差 26" xfId="1744"/>
    <cellStyle name="差 27" xfId="129"/>
    <cellStyle name="差 28" xfId="1746"/>
    <cellStyle name="差 29" xfId="1748"/>
    <cellStyle name="差 3" xfId="1564"/>
    <cellStyle name="差 30" xfId="1743"/>
    <cellStyle name="差 31" xfId="1745"/>
    <cellStyle name="差 32" xfId="130"/>
    <cellStyle name="差 33" xfId="1747"/>
    <cellStyle name="差 34" xfId="1749"/>
    <cellStyle name="差 35" xfId="1750"/>
    <cellStyle name="差 36" xfId="1751"/>
    <cellStyle name="差 37" xfId="1752"/>
    <cellStyle name="差 38" xfId="1753"/>
    <cellStyle name="差 4" xfId="1569"/>
    <cellStyle name="差 5" xfId="1574"/>
    <cellStyle name="差 6" xfId="1579"/>
    <cellStyle name="差 7" xfId="93"/>
    <cellStyle name="差 8" xfId="1580"/>
    <cellStyle name="差 9" xfId="1583"/>
    <cellStyle name="差_AB ex-PEK 08'SEP11(1)" xfId="1754"/>
    <cellStyle name="差_AB_ex-PEK_08'Jul15(1)" xfId="1756"/>
    <cellStyle name="差_BSSY PVG 主推航线2009.10.20" xfId="1757"/>
    <cellStyle name="差_BSSY090204报价" xfId="1758"/>
    <cellStyle name="差_CA(EUROPE)" xfId="1714"/>
    <cellStyle name="差_GSH 报价(2008-01-10)" xfId="1759"/>
    <cellStyle name="差_SP_(ex-PEK)_-08'JUL_15__--_All_Agts(1)(1)" xfId="1760"/>
    <cellStyle name="差_三源国际空运（2008-2-24）" xfId="1761"/>
    <cellStyle name="差_三源国际空运（2009-1-10）" xfId="1762"/>
    <cellStyle name="差_新增航线" xfId="1763"/>
    <cellStyle name="差_亚洲" xfId="1764"/>
    <cellStyle name="差_亚洲_081228环世捷运报价单" xfId="1360"/>
    <cellStyle name="差_毅仰通运报价(2009-03-31)" xfId="1765"/>
    <cellStyle name="差_毅仰通运报价(2009-04-21)" xfId="112"/>
    <cellStyle name="差_最强报价" xfId="1655"/>
    <cellStyle name="常规" xfId="0" builtinId="0"/>
    <cellStyle name="常规 10" xfId="1353"/>
    <cellStyle name="常规 11" xfId="1766"/>
    <cellStyle name="常规 11 2 2 2 2 2 2 7" xfId="664"/>
    <cellStyle name="常规 111" xfId="1330"/>
    <cellStyle name="常规 12" xfId="1767"/>
    <cellStyle name="常规 12 3 2" xfId="1769"/>
    <cellStyle name="常规 13" xfId="1770"/>
    <cellStyle name="常规 14" xfId="1771"/>
    <cellStyle name="常规 15" xfId="1333"/>
    <cellStyle name="常规 16" xfId="1772"/>
    <cellStyle name="常规 161" xfId="1774"/>
    <cellStyle name="常规 17" xfId="1775"/>
    <cellStyle name="常规 18" xfId="1777"/>
    <cellStyle name="常规 18 2" xfId="1779"/>
    <cellStyle name="常规 18 2 2 2 2 2 2 12" xfId="1780"/>
    <cellStyle name="常规 18 2 2 2 2 2 2 8" xfId="1783"/>
    <cellStyle name="常规 18 2 6 2" xfId="1784"/>
    <cellStyle name="常规 18 2 6 2 10 10" xfId="2677"/>
    <cellStyle name="常规 18 2 6 2 10 2 6" xfId="1407"/>
    <cellStyle name="常规 18 2 6 2 10 2 7" xfId="2674"/>
    <cellStyle name="常规 18 2 6 2 16" xfId="1786"/>
    <cellStyle name="常规 18 2 6 2 17 5" xfId="1788"/>
    <cellStyle name="常规 18 2 6 2 18" xfId="2681"/>
    <cellStyle name="常规 18 2 6 2 18 5 3" xfId="2676"/>
    <cellStyle name="常规 18 2 6 2 18 5 5" xfId="1790"/>
    <cellStyle name="常规 18 2 6 2 20" xfId="1791"/>
    <cellStyle name="常规 18 2 6 2 4" xfId="1793"/>
    <cellStyle name="常规 18 2 6 2 8" xfId="386"/>
    <cellStyle name="常规 19" xfId="1794"/>
    <cellStyle name="常规 2" xfId="1796"/>
    <cellStyle name="常规 2 10" xfId="1799"/>
    <cellStyle name="常规 2 11" xfId="1801"/>
    <cellStyle name="常规 2 12" xfId="1804"/>
    <cellStyle name="常规 2 13" xfId="1806"/>
    <cellStyle name="常规 2 14" xfId="1808"/>
    <cellStyle name="常规 2 15" xfId="1810"/>
    <cellStyle name="常规 2 16" xfId="1813"/>
    <cellStyle name="常规 2 17" xfId="1815"/>
    <cellStyle name="常规 2 18" xfId="1817"/>
    <cellStyle name="常规 2 19" xfId="1415"/>
    <cellStyle name="常规 2 2" xfId="1821"/>
    <cellStyle name="常规 2 2 10" xfId="1822"/>
    <cellStyle name="常规 2 2 11" xfId="1823"/>
    <cellStyle name="常规 2 2 12" xfId="1824"/>
    <cellStyle name="常规 2 2 13" xfId="1825"/>
    <cellStyle name="常规 2 2 14" xfId="1826"/>
    <cellStyle name="常规 2 2 15" xfId="1827"/>
    <cellStyle name="常规 2 2 16" xfId="1829"/>
    <cellStyle name="常规 2 2 17" xfId="1831"/>
    <cellStyle name="常规 2 2 18" xfId="1833"/>
    <cellStyle name="常规 2 2 19" xfId="358"/>
    <cellStyle name="常规 2 2 2" xfId="1835"/>
    <cellStyle name="常规 2 2 2 10" xfId="1836"/>
    <cellStyle name="常规 2 2 2 11" xfId="1837"/>
    <cellStyle name="常规 2 2 2 12" xfId="1838"/>
    <cellStyle name="常规 2 2 2 13" xfId="1839"/>
    <cellStyle name="常规 2 2 2 14" xfId="1840"/>
    <cellStyle name="常规 2 2 2 15" xfId="1841"/>
    <cellStyle name="常规 2 2 2 16" xfId="1843"/>
    <cellStyle name="常规 2 2 2 17" xfId="1845"/>
    <cellStyle name="常规 2 2 2 18" xfId="1847"/>
    <cellStyle name="常规 2 2 2 19" xfId="1849"/>
    <cellStyle name="常规 2 2 2 2" xfId="937"/>
    <cellStyle name="常规 2 2 2 2 2" xfId="1851"/>
    <cellStyle name="常规 2 2 2 20" xfId="1842"/>
    <cellStyle name="常规 2 2 2 21" xfId="1844"/>
    <cellStyle name="常规 2 2 2 22" xfId="1846"/>
    <cellStyle name="常规 2 2 2 23" xfId="1848"/>
    <cellStyle name="常规 2 2 2 24" xfId="1850"/>
    <cellStyle name="常规 2 2 2 25" xfId="1852"/>
    <cellStyle name="常规 2 2 2 26" xfId="1853"/>
    <cellStyle name="常规 2 2 2 27" xfId="1470"/>
    <cellStyle name="常规 2 2 2 3" xfId="505"/>
    <cellStyle name="常规 2 2 2 4" xfId="141"/>
    <cellStyle name="常规 2 2 2 5" xfId="122"/>
    <cellStyle name="常规 2 2 2 6" xfId="154"/>
    <cellStyle name="常规 2 2 2 7" xfId="162"/>
    <cellStyle name="常规 2 2 2 8" xfId="171"/>
    <cellStyle name="常规 2 2 2 9" xfId="183"/>
    <cellStyle name="常规 2 2 20" xfId="1828"/>
    <cellStyle name="常规 2 2 21" xfId="1830"/>
    <cellStyle name="常规 2 2 22" xfId="1832"/>
    <cellStyle name="常规 2 2 23" xfId="1834"/>
    <cellStyle name="常规 2 2 24" xfId="359"/>
    <cellStyle name="常规 2 2 25" xfId="1524"/>
    <cellStyle name="常规 2 2 26" xfId="1529"/>
    <cellStyle name="常规 2 2 27" xfId="828"/>
    <cellStyle name="常规 2 2 28" xfId="1534"/>
    <cellStyle name="常规 2 2 29" xfId="1538"/>
    <cellStyle name="常规 2 2 3" xfId="1854"/>
    <cellStyle name="常规 2 2 3 2" xfId="1855"/>
    <cellStyle name="常规 2 2 3 3" xfId="1856"/>
    <cellStyle name="常规 2 2 3 4" xfId="755"/>
    <cellStyle name="常规 2 2 3 5" xfId="1857"/>
    <cellStyle name="常规 2 2 3 6" xfId="1859"/>
    <cellStyle name="常规 2 2 3 7" xfId="1861"/>
    <cellStyle name="常规 2 2 30" xfId="1525"/>
    <cellStyle name="常规 2 2 31" xfId="1530"/>
    <cellStyle name="常规 2 2 32" xfId="829"/>
    <cellStyle name="常规 2 2 33" xfId="1535"/>
    <cellStyle name="常规 2 2 34" xfId="1539"/>
    <cellStyle name="常规 2 2 35" xfId="1346"/>
    <cellStyle name="常规 2 2 36" xfId="1542"/>
    <cellStyle name="常规 2 2 37" xfId="1862"/>
    <cellStyle name="常规 2 2 38" xfId="1863"/>
    <cellStyle name="常规 2 2 39" xfId="1864"/>
    <cellStyle name="常规 2 2 4" xfId="1865"/>
    <cellStyle name="常规 2 2 4 2" xfId="1342"/>
    <cellStyle name="常规 2 2 4 3" xfId="1866"/>
    <cellStyle name="常规 2 2 4 4" xfId="1867"/>
    <cellStyle name="常规 2 2 4 5" xfId="1868"/>
    <cellStyle name="常规 2 2 4 6" xfId="1869"/>
    <cellStyle name="常规 2 2 4 7" xfId="1870"/>
    <cellStyle name="常规 2 2 40" xfId="1347"/>
    <cellStyle name="常规 2 2 41" xfId="1543"/>
    <cellStyle name="常规 2 2 5" xfId="1871"/>
    <cellStyle name="常规 2 2 5 2" xfId="1559"/>
    <cellStyle name="常规 2 2 5 3" xfId="627"/>
    <cellStyle name="常规 2 2 5 4" xfId="1562"/>
    <cellStyle name="常规 2 2 5 5" xfId="1567"/>
    <cellStyle name="常规 2 2 5 6" xfId="1572"/>
    <cellStyle name="常规 2 2 5 7" xfId="1577"/>
    <cellStyle name="常规 2 2 6" xfId="1872"/>
    <cellStyle name="常规 2 2 7" xfId="747"/>
    <cellStyle name="常规 2 2 8" xfId="1873"/>
    <cellStyle name="常规 2 2 9" xfId="1874"/>
    <cellStyle name="常规 2 2_BSSY PVG 主推航线2009.10.20" xfId="280"/>
    <cellStyle name="常规 2 20" xfId="1811"/>
    <cellStyle name="常规 2 21" xfId="1814"/>
    <cellStyle name="常规 2 22" xfId="1816"/>
    <cellStyle name="常规 2 23" xfId="1818"/>
    <cellStyle name="常规 2 24" xfId="1416"/>
    <cellStyle name="常规 2 25" xfId="1875"/>
    <cellStyle name="常规 2 26" xfId="1877"/>
    <cellStyle name="常规 2 27" xfId="696"/>
    <cellStyle name="常规 2 28" xfId="1879"/>
    <cellStyle name="常规 2 29" xfId="1882"/>
    <cellStyle name="常规 2 3" xfId="1886"/>
    <cellStyle name="常规 2 30" xfId="1876"/>
    <cellStyle name="常规 2 31" xfId="1878"/>
    <cellStyle name="常规 2 32" xfId="697"/>
    <cellStyle name="常规 2 33" xfId="1880"/>
    <cellStyle name="常规 2 34" xfId="1883"/>
    <cellStyle name="常规 2 35" xfId="1887"/>
    <cellStyle name="常规 2 36" xfId="1890"/>
    <cellStyle name="常规 2 37" xfId="1893"/>
    <cellStyle name="常规 2 38" xfId="737"/>
    <cellStyle name="常规 2 39" xfId="1894"/>
    <cellStyle name="常规 2 4" xfId="1503"/>
    <cellStyle name="常规 2 4 2" xfId="1897"/>
    <cellStyle name="常规 2 4 2 2 2 2" xfId="1898"/>
    <cellStyle name="常规 2 4 2 2 2 2 4" xfId="1900"/>
    <cellStyle name="常规 2 40" xfId="1888"/>
    <cellStyle name="常规 2 41" xfId="1891"/>
    <cellStyle name="常规 2 5" xfId="788"/>
    <cellStyle name="常规 2 51" xfId="1237"/>
    <cellStyle name="常规 2 51 2" xfId="1128"/>
    <cellStyle name="常规 2 6" xfId="1902"/>
    <cellStyle name="常规 2 7" xfId="1903"/>
    <cellStyle name="常规 2 8" xfId="514"/>
    <cellStyle name="常规 2 9" xfId="1905"/>
    <cellStyle name="常规 2_玛赛空运报价20090203" xfId="886"/>
    <cellStyle name="常规 20" xfId="1334"/>
    <cellStyle name="常规 20 2 2" xfId="1906"/>
    <cellStyle name="常规 20 2 2 2" xfId="1908"/>
    <cellStyle name="常规 20 2 2 2 2 4 2 5" xfId="2672"/>
    <cellStyle name="常规 20 2 2 4" xfId="1910"/>
    <cellStyle name="常规 20 2 2 4 5 2 2" xfId="1412"/>
    <cellStyle name="常规 20 2 2 4 5 2 2 14" xfId="1171"/>
    <cellStyle name="常规 20 2 2 4 5 2 2 17 2" xfId="1911"/>
    <cellStyle name="常规 20 2 2 4 5 2 2 17 5 5" xfId="1912"/>
    <cellStyle name="常规 20 2 2 4 5 2 2 20" xfId="813"/>
    <cellStyle name="常规 20 2 2 4 5 2 2 3" xfId="1213"/>
    <cellStyle name="常规 20 2 2 4 5 2 2 4" xfId="1044"/>
    <cellStyle name="常规 20 2 2 4 5 2 2 7" xfId="955"/>
    <cellStyle name="常规 20 2 2 4 6 2 10 10" xfId="2678"/>
    <cellStyle name="常规 21" xfId="1773"/>
    <cellStyle name="常规 212" xfId="1913"/>
    <cellStyle name="常规 22" xfId="1776"/>
    <cellStyle name="常规 23" xfId="1778"/>
    <cellStyle name="常规 23 20" xfId="1914"/>
    <cellStyle name="常规 232" xfId="1915"/>
    <cellStyle name="常规 24" xfId="1795"/>
    <cellStyle name="常规 25" xfId="706"/>
    <cellStyle name="常规 26" xfId="1916"/>
    <cellStyle name="常规 27" xfId="1918"/>
    <cellStyle name="常规 28" xfId="1919"/>
    <cellStyle name="常规 29" xfId="1921"/>
    <cellStyle name="常规 3" xfId="1923"/>
    <cellStyle name="常规 3 10" xfId="1479"/>
    <cellStyle name="常规 3 11" xfId="1481"/>
    <cellStyle name="常规 3 12" xfId="1483"/>
    <cellStyle name="常规 3 13" xfId="1472"/>
    <cellStyle name="常规 3 14" xfId="22"/>
    <cellStyle name="常规 3 15" xfId="1486"/>
    <cellStyle name="常规 3 16" xfId="1489"/>
    <cellStyle name="常规 3 17" xfId="1925"/>
    <cellStyle name="常规 3 18" xfId="1927"/>
    <cellStyle name="常规 3 19" xfId="1929"/>
    <cellStyle name="常规 3 2" xfId="1694"/>
    <cellStyle name="常规 3 2 10" xfId="1523"/>
    <cellStyle name="常规 3 2 2" xfId="1931"/>
    <cellStyle name="常规 3 2 3" xfId="1932"/>
    <cellStyle name="常规 3 2 4" xfId="1933"/>
    <cellStyle name="常规 3 2 5" xfId="959"/>
    <cellStyle name="常规 3 2 6" xfId="140"/>
    <cellStyle name="常规 3 2 7" xfId="595"/>
    <cellStyle name="常规 3 2 8" xfId="983"/>
    <cellStyle name="常规 3 2 9" xfId="990"/>
    <cellStyle name="常规 3 20" xfId="1487"/>
    <cellStyle name="常规 3 21" xfId="1490"/>
    <cellStyle name="常规 3 22" xfId="1926"/>
    <cellStyle name="常规 3 23" xfId="1928"/>
    <cellStyle name="常规 3 24" xfId="1930"/>
    <cellStyle name="常规 3 25" xfId="1467"/>
    <cellStyle name="常规 3 26" xfId="1934"/>
    <cellStyle name="常规 3 27" xfId="1936"/>
    <cellStyle name="常规 3 28" xfId="1938"/>
    <cellStyle name="常规 3 29" xfId="646"/>
    <cellStyle name="常规 3 3" xfId="1697"/>
    <cellStyle name="常规 3 30" xfId="1468"/>
    <cellStyle name="常规 3 31" xfId="1935"/>
    <cellStyle name="常规 3 32" xfId="1937"/>
    <cellStyle name="常规 3 33" xfId="1939"/>
    <cellStyle name="常规 3 34" xfId="647"/>
    <cellStyle name="常规 3 35" xfId="1940"/>
    <cellStyle name="常规 3 36" xfId="1789"/>
    <cellStyle name="常规 3 37" xfId="1942"/>
    <cellStyle name="常规 3 38" xfId="1943"/>
    <cellStyle name="常规 3 39" xfId="1785"/>
    <cellStyle name="常规 3 4" xfId="1700"/>
    <cellStyle name="常规 3 40" xfId="1941"/>
    <cellStyle name="常规 3 5" xfId="1703"/>
    <cellStyle name="常规 3 5 2" xfId="1944"/>
    <cellStyle name="常规 3 5 2 2 4" xfId="1945"/>
    <cellStyle name="常规 3 6" xfId="1706"/>
    <cellStyle name="常规 3 7" xfId="671"/>
    <cellStyle name="常规 3 8" xfId="1709"/>
    <cellStyle name="常规 3 9" xfId="1711"/>
    <cellStyle name="常规 31" xfId="1917"/>
    <cellStyle name="常规 33" xfId="1920"/>
    <cellStyle name="常规 33 10" xfId="919"/>
    <cellStyle name="常规 33 15 9" xfId="1946"/>
    <cellStyle name="常规 37" xfId="1948"/>
    <cellStyle name="常规 39" xfId="20"/>
    <cellStyle name="常规 4" xfId="481"/>
    <cellStyle name="常规 4 10" xfId="1949"/>
    <cellStyle name="常规 4 11" xfId="103"/>
    <cellStyle name="常规 4 12" xfId="63"/>
    <cellStyle name="常规 4 13" xfId="35"/>
    <cellStyle name="常规 4 14" xfId="110"/>
    <cellStyle name="常规 4 15" xfId="180"/>
    <cellStyle name="常规 4 16" xfId="198"/>
    <cellStyle name="常规 4 17" xfId="1950"/>
    <cellStyle name="常规 4 18" xfId="1952"/>
    <cellStyle name="常规 4 19" xfId="291"/>
    <cellStyle name="常规 4 2" xfId="1954"/>
    <cellStyle name="常规 4 2 10" xfId="437"/>
    <cellStyle name="常规 4 2 11" xfId="1957"/>
    <cellStyle name="常规 4 2 12" xfId="1963"/>
    <cellStyle name="常规 4 2 13" xfId="1969"/>
    <cellStyle name="常规 4 2 14" xfId="1975"/>
    <cellStyle name="常规 4 2 15" xfId="444"/>
    <cellStyle name="常规 4 2 16" xfId="1981"/>
    <cellStyle name="常规 4 2 17" xfId="1983"/>
    <cellStyle name="常规 4 2 18" xfId="1985"/>
    <cellStyle name="常规 4 2 19" xfId="1987"/>
    <cellStyle name="常规 4 2 2" xfId="1383"/>
    <cellStyle name="常规 4 2 20" xfId="445"/>
    <cellStyle name="常规 4 2 3" xfId="1386"/>
    <cellStyle name="常规 4 2 4" xfId="1389"/>
    <cellStyle name="常规 4 2 5" xfId="1392"/>
    <cellStyle name="常规 4 2 6" xfId="808"/>
    <cellStyle name="常规 4 2 7" xfId="1396"/>
    <cellStyle name="常规 4 2 8" xfId="1399"/>
    <cellStyle name="常规 4 2 9" xfId="1331"/>
    <cellStyle name="常规 4 20" xfId="181"/>
    <cellStyle name="常规 4 21" xfId="199"/>
    <cellStyle name="常规 4 22" xfId="1951"/>
    <cellStyle name="常规 4 23" xfId="1953"/>
    <cellStyle name="常规 4 24" xfId="292"/>
    <cellStyle name="常规 4 25" xfId="438"/>
    <cellStyle name="常规 4 26" xfId="1958"/>
    <cellStyle name="常规 4 27" xfId="1964"/>
    <cellStyle name="常规 4 28" xfId="1970"/>
    <cellStyle name="常规 4 29" xfId="1976"/>
    <cellStyle name="常规 4 3" xfId="1381"/>
    <cellStyle name="常规 4 30" xfId="439"/>
    <cellStyle name="常规 4 31" xfId="1959"/>
    <cellStyle name="常规 4 32" xfId="1965"/>
    <cellStyle name="常规 4 33" xfId="1971"/>
    <cellStyle name="常规 4 34" xfId="1977"/>
    <cellStyle name="常规 4 35" xfId="446"/>
    <cellStyle name="常规 4 36" xfId="1982"/>
    <cellStyle name="常规 4 37" xfId="1984"/>
    <cellStyle name="常规 4 38" xfId="1986"/>
    <cellStyle name="常规 4 39" xfId="1988"/>
    <cellStyle name="常规 4 4" xfId="1384"/>
    <cellStyle name="常规 4 40" xfId="447"/>
    <cellStyle name="常规 4 5" xfId="1387"/>
    <cellStyle name="常规 4 6" xfId="1390"/>
    <cellStyle name="常规 4 7" xfId="1393"/>
    <cellStyle name="常规 4 8" xfId="809"/>
    <cellStyle name="常规 4 9" xfId="1397"/>
    <cellStyle name="常规 5" xfId="1990"/>
    <cellStyle name="常规 5 10" xfId="1992"/>
    <cellStyle name="常规 5 11" xfId="1993"/>
    <cellStyle name="常规 5 12" xfId="504"/>
    <cellStyle name="常规 5 13" xfId="1994"/>
    <cellStyle name="常规 5 14" xfId="1995"/>
    <cellStyle name="常规 5 15" xfId="1996"/>
    <cellStyle name="常规 5 16" xfId="1998"/>
    <cellStyle name="常规 5 17" xfId="2000"/>
    <cellStyle name="常规 5 18" xfId="2002"/>
    <cellStyle name="常规 5 19" xfId="2004"/>
    <cellStyle name="常规 5 2" xfId="1091"/>
    <cellStyle name="常规 5 2 2" xfId="1781"/>
    <cellStyle name="常规 5 2 3" xfId="2005"/>
    <cellStyle name="常规 5 2 4" xfId="2008"/>
    <cellStyle name="常规 5 2 5" xfId="2011"/>
    <cellStyle name="常规 5 2 6" xfId="2014"/>
    <cellStyle name="常规 5 2 7" xfId="2017"/>
    <cellStyle name="常规 5 20" xfId="1997"/>
    <cellStyle name="常规 5 21" xfId="1999"/>
    <cellStyle name="常规 5 22" xfId="2001"/>
    <cellStyle name="常规 5 23" xfId="2003"/>
    <cellStyle name="常规 5 3" xfId="580"/>
    <cellStyle name="常规 5 3 2" xfId="2020"/>
    <cellStyle name="常规 5 3 3" xfId="2021"/>
    <cellStyle name="常规 5 3 4" xfId="2022"/>
    <cellStyle name="常规 5 3 5" xfId="2023"/>
    <cellStyle name="常规 5 3 6" xfId="2024"/>
    <cellStyle name="常规 5 3 7" xfId="2025"/>
    <cellStyle name="常规 5 4" xfId="1094"/>
    <cellStyle name="常规 5 4 2" xfId="2028"/>
    <cellStyle name="常规 5 4 3" xfId="2031"/>
    <cellStyle name="常规 5 4 4" xfId="2033"/>
    <cellStyle name="常规 5 4 5" xfId="2035"/>
    <cellStyle name="常规 5 4 6" xfId="2037"/>
    <cellStyle name="常规 5 4 7" xfId="2039"/>
    <cellStyle name="常规 5 5" xfId="1097"/>
    <cellStyle name="常规 5 5 2" xfId="1956"/>
    <cellStyle name="常规 5 5 3" xfId="1962"/>
    <cellStyle name="常规 5 5 4" xfId="1968"/>
    <cellStyle name="常规 5 5 5" xfId="1974"/>
    <cellStyle name="常规 5 5 6" xfId="442"/>
    <cellStyle name="常规 5 5 7" xfId="1980"/>
    <cellStyle name="常规 5 6" xfId="1100"/>
    <cellStyle name="常规 5 7" xfId="457"/>
    <cellStyle name="常规 5 8" xfId="1102"/>
    <cellStyle name="常规 5 9" xfId="1104"/>
    <cellStyle name="常规 52" xfId="2675"/>
    <cellStyle name="常规 6" xfId="54"/>
    <cellStyle name="常规 6 10" xfId="2040"/>
    <cellStyle name="常规 6 11" xfId="2041"/>
    <cellStyle name="常规 6 12" xfId="1275"/>
    <cellStyle name="常规 6 13" xfId="50"/>
    <cellStyle name="常规 6 14" xfId="205"/>
    <cellStyle name="常规 6 15" xfId="79"/>
    <cellStyle name="常规 6 16" xfId="88"/>
    <cellStyle name="常规 6 17" xfId="98"/>
    <cellStyle name="常规 6 18" xfId="58"/>
    <cellStyle name="常规 6 19" xfId="29"/>
    <cellStyle name="常规 6 2" xfId="2042"/>
    <cellStyle name="常规 6 20" xfId="80"/>
    <cellStyle name="常规 6 21" xfId="89"/>
    <cellStyle name="常规 6 22" xfId="99"/>
    <cellStyle name="常规 6 23" xfId="59"/>
    <cellStyle name="常规 6 24" xfId="30"/>
    <cellStyle name="常规 6 25" xfId="107"/>
    <cellStyle name="常规 6 26" xfId="177"/>
    <cellStyle name="常规 6 27" xfId="190"/>
    <cellStyle name="常规 6 3" xfId="323"/>
    <cellStyle name="常规 6 4" xfId="327"/>
    <cellStyle name="常规 6 5" xfId="64"/>
    <cellStyle name="常规 6 6" xfId="329"/>
    <cellStyle name="常规 6 7" xfId="334"/>
    <cellStyle name="常规 6 8" xfId="337"/>
    <cellStyle name="常规 6 9" xfId="339"/>
    <cellStyle name="常规 66" xfId="394"/>
    <cellStyle name="常规 7" xfId="208"/>
    <cellStyle name="常规 7 10" xfId="2045"/>
    <cellStyle name="常规 7 11" xfId="2047"/>
    <cellStyle name="常规 7 2" xfId="2048"/>
    <cellStyle name="常规 7 3" xfId="25"/>
    <cellStyle name="常规 7 4" xfId="2049"/>
    <cellStyle name="常规 7 5" xfId="2050"/>
    <cellStyle name="常规 7 6" xfId="1506"/>
    <cellStyle name="常规 7 7" xfId="2051"/>
    <cellStyle name="常规 75" xfId="2052"/>
    <cellStyle name="常规 8" xfId="2055"/>
    <cellStyle name="常规 8 10" xfId="1256"/>
    <cellStyle name="常规 8 11" xfId="1259"/>
    <cellStyle name="常规 8 12" xfId="605"/>
    <cellStyle name="常规 8 13" xfId="1262"/>
    <cellStyle name="常规 8 14" xfId="1265"/>
    <cellStyle name="常规 8 15" xfId="1268"/>
    <cellStyle name="常规 8 16" xfId="1272"/>
    <cellStyle name="常规 8 17" xfId="1181"/>
    <cellStyle name="常规 8 18" xfId="1186"/>
    <cellStyle name="常规 8 19" xfId="538"/>
    <cellStyle name="常规 8 2" xfId="2059"/>
    <cellStyle name="常规 8 2 2" xfId="1881"/>
    <cellStyle name="常规 8 2 3" xfId="1884"/>
    <cellStyle name="常规 8 2 4" xfId="1889"/>
    <cellStyle name="常规 8 2 5" xfId="1892"/>
    <cellStyle name="常规 8 20" xfId="1269"/>
    <cellStyle name="常规 8 21" xfId="1273"/>
    <cellStyle name="常规 8 22" xfId="1182"/>
    <cellStyle name="常规 8 23" xfId="1187"/>
    <cellStyle name="常规 8 24" xfId="539"/>
    <cellStyle name="常规 8 25" xfId="1190"/>
    <cellStyle name="常规 8 3" xfId="2061"/>
    <cellStyle name="常规 8 4" xfId="2063"/>
    <cellStyle name="常规 8 5" xfId="1792"/>
    <cellStyle name="常规 8 6" xfId="1787"/>
    <cellStyle name="常规 8 7" xfId="2064"/>
    <cellStyle name="常规 8 8" xfId="1510"/>
    <cellStyle name="常规 8 9" xfId="2065"/>
    <cellStyle name="常规 9" xfId="2068"/>
    <cellStyle name="常规 9 10" xfId="1141"/>
    <cellStyle name="常规 9 11" xfId="1146"/>
    <cellStyle name="常规 9 12" xfId="642"/>
    <cellStyle name="常规 9 13" xfId="350"/>
    <cellStyle name="常规 9 14" xfId="1151"/>
    <cellStyle name="常规 9 15" xfId="383"/>
    <cellStyle name="常规 9 16" xfId="1157"/>
    <cellStyle name="常规 9 17" xfId="309"/>
    <cellStyle name="常规 9 18" xfId="1114"/>
    <cellStyle name="常规 9 19" xfId="683"/>
    <cellStyle name="常规 9 2" xfId="721"/>
    <cellStyle name="常规 9 2 10" xfId="2071"/>
    <cellStyle name="常规 9 2 11" xfId="1947"/>
    <cellStyle name="常规 9 2 12" xfId="2072"/>
    <cellStyle name="常规 9 2 13" xfId="2073"/>
    <cellStyle name="常规 9 2 14" xfId="2074"/>
    <cellStyle name="常规 9 2 15" xfId="2076"/>
    <cellStyle name="常规 9 2 16" xfId="783"/>
    <cellStyle name="常规 9 2 17" xfId="2079"/>
    <cellStyle name="常规 9 2 18" xfId="1819"/>
    <cellStyle name="常规 9 2 19" xfId="1885"/>
    <cellStyle name="常规 9 2 2" xfId="2082"/>
    <cellStyle name="常规 9 2 20" xfId="2077"/>
    <cellStyle name="常规 9 2 21" xfId="784"/>
    <cellStyle name="常规 9 2 3" xfId="2084"/>
    <cellStyle name="常规 9 2 4" xfId="2086"/>
    <cellStyle name="常规 9 2 5" xfId="2087"/>
    <cellStyle name="常规 9 2 6" xfId="795"/>
    <cellStyle name="常规 9 2 7" xfId="1901"/>
    <cellStyle name="常规 9 2 8" xfId="2089"/>
    <cellStyle name="常规 9 2 9" xfId="2090"/>
    <cellStyle name="常规 9 20" xfId="384"/>
    <cellStyle name="常规 9 21" xfId="1158"/>
    <cellStyle name="常规 9 22" xfId="310"/>
    <cellStyle name="常规 9 23" xfId="1115"/>
    <cellStyle name="常规 9 24" xfId="684"/>
    <cellStyle name="常规 9 25" xfId="391"/>
    <cellStyle name="常规 9 3" xfId="1161"/>
    <cellStyle name="常规 9 4" xfId="1163"/>
    <cellStyle name="常规 9 5" xfId="1165"/>
    <cellStyle name="常规 9 6" xfId="1168"/>
    <cellStyle name="常规 9 7" xfId="1172"/>
    <cellStyle name="常规 9 8" xfId="814"/>
    <cellStyle name="常规 9 9" xfId="1436"/>
    <cellStyle name="常规 9_ZP" xfId="1899"/>
    <cellStyle name="常规_NZ 销售运价（04.12）" xfId="568"/>
    <cellStyle name="常规_Sheet1" xfId="1802"/>
    <cellStyle name="常规_Sheet1 2" xfId="2680"/>
    <cellStyle name="常规_Sheet1_1" xfId="2091"/>
    <cellStyle name="常规_东亚及澳洲报价表_49" xfId="2088"/>
    <cellStyle name="常规_美国AA航空货物报价表07.2.8 2 2" xfId="803"/>
    <cellStyle name="常规_泰昌货运Updated air Tariff Ex CTISHA(As effective from 04th DEC 2010)" xfId="2679"/>
    <cellStyle name="超级链接_BSSY3月10日报价NEW" xfId="1341"/>
    <cellStyle name="超链接" xfId="36" builtinId="8"/>
    <cellStyle name="超链接 2" xfId="2092"/>
    <cellStyle name="超链接 2 2" xfId="2075"/>
    <cellStyle name="超链接 2 3" xfId="2078"/>
    <cellStyle name="超链接 2 4" xfId="785"/>
    <cellStyle name="超链接 2 5" xfId="2080"/>
    <cellStyle name="超链接 2 6" xfId="1820"/>
    <cellStyle name="超链接 3" xfId="2093"/>
    <cellStyle name="超链接 4" xfId="2094"/>
    <cellStyle name="超链接 5" xfId="2095"/>
    <cellStyle name="好 10" xfId="1797"/>
    <cellStyle name="好 11" xfId="1924"/>
    <cellStyle name="好 12" xfId="482"/>
    <cellStyle name="好 13" xfId="1991"/>
    <cellStyle name="好 14" xfId="55"/>
    <cellStyle name="好 15" xfId="209"/>
    <cellStyle name="好 16" xfId="2056"/>
    <cellStyle name="好 17" xfId="2069"/>
    <cellStyle name="好 18" xfId="2098"/>
    <cellStyle name="好 19" xfId="2102"/>
    <cellStyle name="好 2" xfId="1635"/>
    <cellStyle name="好 20" xfId="210"/>
    <cellStyle name="好 21" xfId="2057"/>
    <cellStyle name="好 22" xfId="2070"/>
    <cellStyle name="好 23" xfId="2099"/>
    <cellStyle name="好 24" xfId="2103"/>
    <cellStyle name="好 25" xfId="2106"/>
    <cellStyle name="好 26" xfId="2110"/>
    <cellStyle name="好 27" xfId="2114"/>
    <cellStyle name="好 28" xfId="195"/>
    <cellStyle name="好 29" xfId="2118"/>
    <cellStyle name="好 3" xfId="1637"/>
    <cellStyle name="好 30" xfId="2107"/>
    <cellStyle name="好 31" xfId="2111"/>
    <cellStyle name="好 32" xfId="2115"/>
    <cellStyle name="好 33" xfId="196"/>
    <cellStyle name="好 34" xfId="2119"/>
    <cellStyle name="好 35" xfId="2122"/>
    <cellStyle name="好 36" xfId="2124"/>
    <cellStyle name="好 37" xfId="2126"/>
    <cellStyle name="好 38" xfId="535"/>
    <cellStyle name="好 4" xfId="1640"/>
    <cellStyle name="好 5" xfId="558"/>
    <cellStyle name="好 6" xfId="1643"/>
    <cellStyle name="好 7" xfId="1646"/>
    <cellStyle name="好 8" xfId="432"/>
    <cellStyle name="好 9" xfId="1650"/>
    <cellStyle name="好_AB ex-PEK 08'SEP11(1)" xfId="632"/>
    <cellStyle name="好_AB_ex-PEK_08'Jul15(1)" xfId="1133"/>
    <cellStyle name="好_BSSY PVG 主推航线2009.10.20" xfId="2127"/>
    <cellStyle name="好_BSSY090204报价" xfId="1173"/>
    <cellStyle name="好_CA(EUROPE)" xfId="169"/>
    <cellStyle name="好_GSH 报价(2008-01-10)" xfId="2128"/>
    <cellStyle name="好_SP_(ex-PEK)_-08'JUL_15__--_All_Agts(1)(1)" xfId="2129"/>
    <cellStyle name="好_三源国际空运（2008-2-24）" xfId="2130"/>
    <cellStyle name="好_三源国际空运（2009-1-10）" xfId="793"/>
    <cellStyle name="好_新增航线" xfId="2131"/>
    <cellStyle name="好_亚洲" xfId="1741"/>
    <cellStyle name="好_亚洲_081228环世捷运报价单" xfId="2132"/>
    <cellStyle name="好_毅仰通运报价(2009-03-31)" xfId="85"/>
    <cellStyle name="好_毅仰通运报价(2009-04-21)" xfId="2133"/>
    <cellStyle name="好_最强报价" xfId="1400"/>
    <cellStyle name="后继超级链接_tci rate" xfId="2134"/>
    <cellStyle name="汇总 10" xfId="1280"/>
    <cellStyle name="汇总 11" xfId="1283"/>
    <cellStyle name="汇总 12" xfId="1286"/>
    <cellStyle name="汇总 13" xfId="781"/>
    <cellStyle name="汇总 14" xfId="1290"/>
    <cellStyle name="汇总 15" xfId="1294"/>
    <cellStyle name="汇总 16" xfId="301"/>
    <cellStyle name="汇总 17" xfId="2137"/>
    <cellStyle name="汇总 18" xfId="2141"/>
    <cellStyle name="汇总 19" xfId="2145"/>
    <cellStyle name="汇总 2" xfId="244"/>
    <cellStyle name="汇总 20" xfId="1295"/>
    <cellStyle name="汇总 21" xfId="302"/>
    <cellStyle name="汇总 22" xfId="2138"/>
    <cellStyle name="汇总 23" xfId="2142"/>
    <cellStyle name="汇总 24" xfId="2146"/>
    <cellStyle name="汇总 25" xfId="2149"/>
    <cellStyle name="汇总 26" xfId="2153"/>
    <cellStyle name="汇总 27" xfId="274"/>
    <cellStyle name="汇总 28" xfId="2157"/>
    <cellStyle name="汇总 29" xfId="2160"/>
    <cellStyle name="汇总 3" xfId="252"/>
    <cellStyle name="汇总 30" xfId="2150"/>
    <cellStyle name="汇总 31" xfId="2154"/>
    <cellStyle name="汇总 32" xfId="275"/>
    <cellStyle name="汇总 33" xfId="2158"/>
    <cellStyle name="汇总 34" xfId="2161"/>
    <cellStyle name="汇总 35" xfId="2163"/>
    <cellStyle name="汇总 36" xfId="320"/>
    <cellStyle name="汇总 37" xfId="2165"/>
    <cellStyle name="汇总 38" xfId="1446"/>
    <cellStyle name="汇总 4" xfId="260"/>
    <cellStyle name="汇总 5" xfId="399"/>
    <cellStyle name="汇总 6" xfId="5"/>
    <cellStyle name="汇总 7" xfId="407"/>
    <cellStyle name="汇总 8" xfId="960"/>
    <cellStyle name="汇总 9" xfId="966"/>
    <cellStyle name="货币 2" xfId="2167"/>
    <cellStyle name="货币 3" xfId="2169"/>
    <cellStyle name="貨幣 [0]_2002TKF-EUP盤櫃" xfId="1127"/>
    <cellStyle name="貨幣_2002TKF-EUP盤櫃" xfId="2170"/>
    <cellStyle name="计算 10" xfId="2171"/>
    <cellStyle name="计算 11" xfId="341"/>
    <cellStyle name="计算 12" xfId="2172"/>
    <cellStyle name="计算 13" xfId="84"/>
    <cellStyle name="计算 14" xfId="1782"/>
    <cellStyle name="计算 15" xfId="2006"/>
    <cellStyle name="计算 16" xfId="2009"/>
    <cellStyle name="计算 17" xfId="2012"/>
    <cellStyle name="计算 18" xfId="2015"/>
    <cellStyle name="计算 19" xfId="2018"/>
    <cellStyle name="计算 2" xfId="2173"/>
    <cellStyle name="计算 20" xfId="2007"/>
    <cellStyle name="计算 21" xfId="2010"/>
    <cellStyle name="计算 22" xfId="2013"/>
    <cellStyle name="计算 23" xfId="2016"/>
    <cellStyle name="计算 24" xfId="2019"/>
    <cellStyle name="计算 25" xfId="2174"/>
    <cellStyle name="计算 26" xfId="2176"/>
    <cellStyle name="计算 27" xfId="2178"/>
    <cellStyle name="计算 28" xfId="2180"/>
    <cellStyle name="计算 29" xfId="1315"/>
    <cellStyle name="计算 3" xfId="2182"/>
    <cellStyle name="计算 30" xfId="2175"/>
    <cellStyle name="计算 31" xfId="2177"/>
    <cellStyle name="计算 32" xfId="2179"/>
    <cellStyle name="计算 33" xfId="2181"/>
    <cellStyle name="计算 34" xfId="1316"/>
    <cellStyle name="计算 35" xfId="1318"/>
    <cellStyle name="计算 36" xfId="501"/>
    <cellStyle name="计算 37" xfId="1320"/>
    <cellStyle name="计算 38" xfId="1323"/>
    <cellStyle name="计算 4" xfId="2183"/>
    <cellStyle name="计算 5" xfId="2184"/>
    <cellStyle name="计算 6" xfId="2185"/>
    <cellStyle name="计算 7" xfId="2186"/>
    <cellStyle name="计算 8" xfId="2187"/>
    <cellStyle name="计算 9" xfId="1355"/>
    <cellStyle name="检查单元格 10" xfId="730"/>
    <cellStyle name="检查单元格 11" xfId="2188"/>
    <cellStyle name="检查单元格 12" xfId="2189"/>
    <cellStyle name="检查单元格 13" xfId="2190"/>
    <cellStyle name="检查单元格 14" xfId="2191"/>
    <cellStyle name="检查单元格 15" xfId="296"/>
    <cellStyle name="检查单元格 16" xfId="2193"/>
    <cellStyle name="检查单元格 17" xfId="2195"/>
    <cellStyle name="检查单元格 18" xfId="2197"/>
    <cellStyle name="检查单元格 19" xfId="2199"/>
    <cellStyle name="检查单元格 2" xfId="2200"/>
    <cellStyle name="检查单元格 20" xfId="295"/>
    <cellStyle name="检查单元格 21" xfId="2192"/>
    <cellStyle name="检查单元格 22" xfId="2194"/>
    <cellStyle name="检查单元格 23" xfId="2196"/>
    <cellStyle name="检查单元格 24" xfId="2198"/>
    <cellStyle name="检查单元格 25" xfId="2202"/>
    <cellStyle name="检查单元格 26" xfId="2204"/>
    <cellStyle name="检查单元格 27" xfId="2206"/>
    <cellStyle name="检查单元格 28" xfId="2208"/>
    <cellStyle name="检查单元格 29" xfId="1442"/>
    <cellStyle name="检查单元格 3" xfId="749"/>
    <cellStyle name="检查单元格 30" xfId="2201"/>
    <cellStyle name="检查单元格 31" xfId="2203"/>
    <cellStyle name="检查单元格 32" xfId="2205"/>
    <cellStyle name="检查单元格 33" xfId="2207"/>
    <cellStyle name="检查单元格 34" xfId="1441"/>
    <cellStyle name="检查单元格 35" xfId="1454"/>
    <cellStyle name="检查单元格 36" xfId="1456"/>
    <cellStyle name="检查单元格 37" xfId="1458"/>
    <cellStyle name="检查单元格 38" xfId="1460"/>
    <cellStyle name="检查单元格 4" xfId="2209"/>
    <cellStyle name="检查单元格 5" xfId="2210"/>
    <cellStyle name="检查单元格 6" xfId="2211"/>
    <cellStyle name="检查单元格 7" xfId="2212"/>
    <cellStyle name="检查单元格 8" xfId="2213"/>
    <cellStyle name="检查单元格 9" xfId="2214"/>
    <cellStyle name="解释性文本 10" xfId="1907"/>
    <cellStyle name="解释性文本 11" xfId="2215"/>
    <cellStyle name="解释性文本 12" xfId="1909"/>
    <cellStyle name="解释性文本 13" xfId="2216"/>
    <cellStyle name="解释性文本 14" xfId="2217"/>
    <cellStyle name="解释性文本 15" xfId="2219"/>
    <cellStyle name="解释性文本 16" xfId="2221"/>
    <cellStyle name="解释性文本 17" xfId="2223"/>
    <cellStyle name="解释性文本 18" xfId="2225"/>
    <cellStyle name="解释性文本 19" xfId="2227"/>
    <cellStyle name="解释性文本 2" xfId="2228"/>
    <cellStyle name="解释性文本 20" xfId="2218"/>
    <cellStyle name="解释性文本 21" xfId="2220"/>
    <cellStyle name="解释性文本 22" xfId="2222"/>
    <cellStyle name="解释性文本 23" xfId="2224"/>
    <cellStyle name="解释性文本 24" xfId="2226"/>
    <cellStyle name="解释性文本 25" xfId="2230"/>
    <cellStyle name="解释性文本 26" xfId="2232"/>
    <cellStyle name="解释性文本 27" xfId="2234"/>
    <cellStyle name="解释性文本 28" xfId="2236"/>
    <cellStyle name="解释性文本 29" xfId="2238"/>
    <cellStyle name="解释性文本 3" xfId="2239"/>
    <cellStyle name="解释性文本 30" xfId="2229"/>
    <cellStyle name="解释性文本 31" xfId="2231"/>
    <cellStyle name="解释性文本 32" xfId="2233"/>
    <cellStyle name="解释性文本 33" xfId="2235"/>
    <cellStyle name="解释性文本 34" xfId="2237"/>
    <cellStyle name="解释性文本 35" xfId="1724"/>
    <cellStyle name="解释性文本 36" xfId="1726"/>
    <cellStyle name="解释性文本 37" xfId="131"/>
    <cellStyle name="解释性文本 38" xfId="1728"/>
    <cellStyle name="解释性文本 4" xfId="2240"/>
    <cellStyle name="解释性文本 5" xfId="628"/>
    <cellStyle name="解释性文本 6" xfId="1563"/>
    <cellStyle name="解释性文本 7" xfId="1568"/>
    <cellStyle name="解释性文本 8" xfId="1573"/>
    <cellStyle name="解释性文本 9" xfId="1578"/>
    <cellStyle name="警告文本 10" xfId="2241"/>
    <cellStyle name="警告文本 11" xfId="2242"/>
    <cellStyle name="警告文本 12" xfId="2243"/>
    <cellStyle name="警告文本 13" xfId="2244"/>
    <cellStyle name="警告文本 14" xfId="2245"/>
    <cellStyle name="警告文本 15" xfId="1246"/>
    <cellStyle name="警告文本 16" xfId="1250"/>
    <cellStyle name="警告文本 17" xfId="2247"/>
    <cellStyle name="警告文本 18" xfId="2249"/>
    <cellStyle name="警告文本 19" xfId="2251"/>
    <cellStyle name="警告文本 2" xfId="1117"/>
    <cellStyle name="警告文本 20" xfId="1245"/>
    <cellStyle name="警告文本 21" xfId="1249"/>
    <cellStyle name="警告文本 22" xfId="2246"/>
    <cellStyle name="警告文本 23" xfId="2248"/>
    <cellStyle name="警告文本 24" xfId="2250"/>
    <cellStyle name="警告文本 25" xfId="2253"/>
    <cellStyle name="警告文本 26" xfId="607"/>
    <cellStyle name="警告文本 27" xfId="2255"/>
    <cellStyle name="警告文本 28" xfId="2257"/>
    <cellStyle name="警告文本 29" xfId="2259"/>
    <cellStyle name="警告文本 3" xfId="1121"/>
    <cellStyle name="警告文本 30" xfId="2252"/>
    <cellStyle name="警告文本 31" xfId="606"/>
    <cellStyle name="警告文本 32" xfId="2254"/>
    <cellStyle name="警告文本 33" xfId="2256"/>
    <cellStyle name="警告文本 34" xfId="2258"/>
    <cellStyle name="警告文本 35" xfId="2260"/>
    <cellStyle name="警告文本 36" xfId="2261"/>
    <cellStyle name="警告文本 37" xfId="2262"/>
    <cellStyle name="警告文本 38" xfId="2263"/>
    <cellStyle name="警告文本 4" xfId="2264"/>
    <cellStyle name="警告文本 5" xfId="2265"/>
    <cellStyle name="警告文本 6" xfId="2266"/>
    <cellStyle name="警告文本 7" xfId="267"/>
    <cellStyle name="警告文本 8" xfId="2267"/>
    <cellStyle name="警告文本 9" xfId="2268"/>
    <cellStyle name="链接单元格 10" xfId="2269"/>
    <cellStyle name="链接单元格 11" xfId="2270"/>
    <cellStyle name="链接单元格 12" xfId="2271"/>
    <cellStyle name="链接单元格 13" xfId="2272"/>
    <cellStyle name="链接单元格 14" xfId="2273"/>
    <cellStyle name="链接单元格 15" xfId="2275"/>
    <cellStyle name="链接单元格 16" xfId="2277"/>
    <cellStyle name="链接单元格 17" xfId="2279"/>
    <cellStyle name="链接单元格 18" xfId="657"/>
    <cellStyle name="链接单元格 19" xfId="2281"/>
    <cellStyle name="链接单元格 2" xfId="2282"/>
    <cellStyle name="链接单元格 20" xfId="2274"/>
    <cellStyle name="链接单元格 21" xfId="2276"/>
    <cellStyle name="链接单元格 22" xfId="2278"/>
    <cellStyle name="链接单元格 23" xfId="656"/>
    <cellStyle name="链接单元格 24" xfId="2280"/>
    <cellStyle name="链接单元格 25" xfId="2284"/>
    <cellStyle name="链接单元格 26" xfId="2286"/>
    <cellStyle name="链接单元格 27" xfId="219"/>
    <cellStyle name="链接单元格 28" xfId="2288"/>
    <cellStyle name="链接单元格 29" xfId="2290"/>
    <cellStyle name="链接单元格 3" xfId="2292"/>
    <cellStyle name="链接单元格 30" xfId="2283"/>
    <cellStyle name="链接单元格 31" xfId="2285"/>
    <cellStyle name="链接单元格 32" xfId="218"/>
    <cellStyle name="链接单元格 33" xfId="2287"/>
    <cellStyle name="链接单元格 34" xfId="2289"/>
    <cellStyle name="链接单元格 35" xfId="2293"/>
    <cellStyle name="链接单元格 36" xfId="2294"/>
    <cellStyle name="链接单元格 37" xfId="2295"/>
    <cellStyle name="链接单元格 38" xfId="2296"/>
    <cellStyle name="链接单元格 4" xfId="2297"/>
    <cellStyle name="链接单元格 5" xfId="2298"/>
    <cellStyle name="链接单元格 6" xfId="2299"/>
    <cellStyle name="链接单元格 7" xfId="2058"/>
    <cellStyle name="链接单元格 8" xfId="2060"/>
    <cellStyle name="链接单元格 9" xfId="2062"/>
    <cellStyle name="똿뗦먛귟 [0.00]_PRODUCT DETAIL Q1" xfId="1063"/>
    <cellStyle name="똿뗦먛귟_PRODUCT DETAIL Q1" xfId="2300"/>
    <cellStyle name="千分位[0]_2002TKF-EUP盤櫃" xfId="2301"/>
    <cellStyle name="千分位_2002TKF-EUP盤櫃" xfId="2302"/>
    <cellStyle name="千位分隔" xfId="26" builtinId="3"/>
    <cellStyle name="千位分隔 2" xfId="2303"/>
    <cellStyle name="千位分隔 2 10" xfId="2304"/>
    <cellStyle name="千位分隔 2 11" xfId="461"/>
    <cellStyle name="千位分隔 2 12" xfId="2305"/>
    <cellStyle name="千位分隔 2 13" xfId="2306"/>
    <cellStyle name="千位分隔 2 14" xfId="2307"/>
    <cellStyle name="千位分隔 2 15" xfId="2309"/>
    <cellStyle name="千位分隔 2 16" xfId="2311"/>
    <cellStyle name="千位分隔 2 17" xfId="2314"/>
    <cellStyle name="千位分隔 2 18" xfId="2315"/>
    <cellStyle name="千位分隔 2 19" xfId="2316"/>
    <cellStyle name="千位分隔 2 2" xfId="2317"/>
    <cellStyle name="千位分隔 2 2 10" xfId="2318"/>
    <cellStyle name="千位分隔 2 2 11" xfId="2319"/>
    <cellStyle name="千位分隔 2 2 12" xfId="2321"/>
    <cellStyle name="千位分隔 2 2 13" xfId="2322"/>
    <cellStyle name="千位分隔 2 2 14" xfId="2323"/>
    <cellStyle name="千位分隔 2 2 15" xfId="2325"/>
    <cellStyle name="千位分隔 2 2 16" xfId="2327"/>
    <cellStyle name="千位分隔 2 2 17" xfId="2329"/>
    <cellStyle name="千位分隔 2 2 18" xfId="2331"/>
    <cellStyle name="千位分隔 2 2 19" xfId="1344"/>
    <cellStyle name="千位分隔 2 2 2" xfId="2332"/>
    <cellStyle name="千位分隔 2 2 2 2" xfId="2333"/>
    <cellStyle name="千位分隔 2 2 2 3" xfId="2334"/>
    <cellStyle name="千位分隔 2 2 2 4" xfId="2335"/>
    <cellStyle name="千位分隔 2 2 2 5" xfId="2336"/>
    <cellStyle name="千位分隔 2 2 2 6" xfId="2337"/>
    <cellStyle name="千位分隔 2 2 2 7" xfId="2338"/>
    <cellStyle name="千位分隔 2 2 20" xfId="2324"/>
    <cellStyle name="千位分隔 2 2 21" xfId="2326"/>
    <cellStyle name="千位分隔 2 2 22" xfId="2328"/>
    <cellStyle name="千位分隔 2 2 23" xfId="2330"/>
    <cellStyle name="千位分隔 2 2 24" xfId="1343"/>
    <cellStyle name="千位分隔 2 2 25" xfId="2340"/>
    <cellStyle name="千位分隔 2 2 26" xfId="2342"/>
    <cellStyle name="千位分隔 2 2 27" xfId="2344"/>
    <cellStyle name="千位分隔 2 2 28" xfId="2346"/>
    <cellStyle name="千位分隔 2 2 29" xfId="2347"/>
    <cellStyle name="千位分隔 2 2 3" xfId="2348"/>
    <cellStyle name="千位分隔 2 2 3 2" xfId="2349"/>
    <cellStyle name="千位分隔 2 2 3 3" xfId="2350"/>
    <cellStyle name="千位分隔 2 2 3 4" xfId="2351"/>
    <cellStyle name="千位分隔 2 2 3 5" xfId="2352"/>
    <cellStyle name="千位分隔 2 2 3 6" xfId="2353"/>
    <cellStyle name="千位分隔 2 2 3 7" xfId="518"/>
    <cellStyle name="千位分隔 2 2 30" xfId="2339"/>
    <cellStyle name="千位分隔 2 2 31" xfId="2341"/>
    <cellStyle name="千位分隔 2 2 32" xfId="2343"/>
    <cellStyle name="千位分隔 2 2 33" xfId="2345"/>
    <cellStyle name="千位分隔 2 2 4" xfId="2354"/>
    <cellStyle name="千位分隔 2 2 4 2" xfId="153"/>
    <cellStyle name="千位分隔 2 2 4 3" xfId="161"/>
    <cellStyle name="千位分隔 2 2 4 4" xfId="170"/>
    <cellStyle name="千位分隔 2 2 4 5" xfId="182"/>
    <cellStyle name="千位分隔 2 2 4 6" xfId="2355"/>
    <cellStyle name="千位分隔 2 2 4 7" xfId="2356"/>
    <cellStyle name="千位分隔 2 2 5" xfId="2357"/>
    <cellStyle name="千位分隔 2 2 5 2" xfId="1858"/>
    <cellStyle name="千位分隔 2 2 5 3" xfId="1860"/>
    <cellStyle name="千位分隔 2 2 5 4" xfId="2358"/>
    <cellStyle name="千位分隔 2 2 5 5" xfId="2359"/>
    <cellStyle name="千位分隔 2 2 5 6" xfId="2360"/>
    <cellStyle name="千位分隔 2 2 5 7" xfId="2361"/>
    <cellStyle name="千位分隔 2 2 6" xfId="2362"/>
    <cellStyle name="千位分隔 2 2 7" xfId="2363"/>
    <cellStyle name="千位分隔 2 2 8" xfId="2365"/>
    <cellStyle name="千位分隔 2 2 9" xfId="1279"/>
    <cellStyle name="千位分隔 2 20" xfId="2308"/>
    <cellStyle name="千位分隔 2 21" xfId="2310"/>
    <cellStyle name="千位分隔 2 22" xfId="2313"/>
    <cellStyle name="千位分隔 2 3" xfId="2366"/>
    <cellStyle name="千位分隔 2 3 2" xfId="1444"/>
    <cellStyle name="千位分隔 2 3 3" xfId="1755"/>
    <cellStyle name="千位分隔 2 3 4" xfId="2367"/>
    <cellStyle name="千位分隔 2 3 5" xfId="2368"/>
    <cellStyle name="千位分隔 2 3 6" xfId="2369"/>
    <cellStyle name="千位分隔 2 3 7" xfId="2370"/>
    <cellStyle name="千位分隔 2 4" xfId="1417"/>
    <cellStyle name="千位分隔 2 4 2" xfId="1419"/>
    <cellStyle name="千位分隔 2 4 3" xfId="1424"/>
    <cellStyle name="千位分隔 2 4 4" xfId="1426"/>
    <cellStyle name="千位分隔 2 4 5" xfId="1428"/>
    <cellStyle name="千位分隔 2 4 6" xfId="1430"/>
    <cellStyle name="千位分隔 2 4 7" xfId="1432"/>
    <cellStyle name="千位分隔 2 5" xfId="2371"/>
    <cellStyle name="千位分隔 2 5 2" xfId="2372"/>
    <cellStyle name="千位分隔 2 5 3" xfId="2373"/>
    <cellStyle name="千位分隔 2 5 4" xfId="2374"/>
    <cellStyle name="千位分隔 2 5 5" xfId="566"/>
    <cellStyle name="千位分隔 2 5 6" xfId="2375"/>
    <cellStyle name="千位分隔 2 5 7" xfId="2376"/>
    <cellStyle name="千位分隔 2 6" xfId="2377"/>
    <cellStyle name="千位分隔 2 6 2" xfId="2378"/>
    <cellStyle name="千位分隔 2 6 3" xfId="2379"/>
    <cellStyle name="千位分隔 2 6 4" xfId="2380"/>
    <cellStyle name="千位分隔 2 6 5" xfId="2381"/>
    <cellStyle name="千位分隔 2 6 6" xfId="2044"/>
    <cellStyle name="千位分隔 2 6 7" xfId="2046"/>
    <cellStyle name="千位分隔 2 7" xfId="698"/>
    <cellStyle name="千位分隔 2 8" xfId="2382"/>
    <cellStyle name="千位分隔 2 9" xfId="2383"/>
    <cellStyle name="千位分隔 3" xfId="1658"/>
    <cellStyle name="千位分隔 3 2" xfId="316"/>
    <cellStyle name="千位分隔 3 3" xfId="2384"/>
    <cellStyle name="千位分隔 3 4" xfId="2385"/>
    <cellStyle name="千位分隔 3 5" xfId="2386"/>
    <cellStyle name="千位分隔 4" xfId="1663"/>
    <cellStyle name="千位分隔 5" xfId="1666"/>
    <cellStyle name="千位分隔 6" xfId="1669"/>
    <cellStyle name="千位分隔 7" xfId="1672"/>
    <cellStyle name="千位分隔 8" xfId="458"/>
    <cellStyle name="千位分隔 9" xfId="1716"/>
    <cellStyle name="千位分隔[0] 3" xfId="2387"/>
    <cellStyle name="强调文字颜色 1 10" xfId="2388"/>
    <cellStyle name="强调文字颜色 1 11" xfId="2389"/>
    <cellStyle name="强调文字颜色 1 12" xfId="2390"/>
    <cellStyle name="强调文字颜色 1 13" xfId="2391"/>
    <cellStyle name="强调文字颜色 1 14" xfId="2392"/>
    <cellStyle name="强调文字颜色 1 15" xfId="2394"/>
    <cellStyle name="强调文字颜色 1 16" xfId="2396"/>
    <cellStyle name="强调文字颜色 1 17" xfId="2398"/>
    <cellStyle name="强调文字颜色 1 18" xfId="2400"/>
    <cellStyle name="强调文字颜色 1 19" xfId="2402"/>
    <cellStyle name="强调文字颜色 1 2" xfId="2403"/>
    <cellStyle name="强调文字颜色 1 20" xfId="2393"/>
    <cellStyle name="强调文字颜色 1 21" xfId="2395"/>
    <cellStyle name="强调文字颜色 1 22" xfId="2397"/>
    <cellStyle name="强调文字颜色 1 23" xfId="2399"/>
    <cellStyle name="强调文字颜色 1 24" xfId="2401"/>
    <cellStyle name="强调文字颜色 1 25" xfId="2405"/>
    <cellStyle name="强调文字颜色 1 26" xfId="361"/>
    <cellStyle name="强调文字颜色 1 27" xfId="1527"/>
    <cellStyle name="强调文字颜色 1 28" xfId="1532"/>
    <cellStyle name="强调文字颜色 1 29" xfId="831"/>
    <cellStyle name="强调文字颜色 1 3" xfId="2406"/>
    <cellStyle name="强调文字颜色 1 30" xfId="2404"/>
    <cellStyle name="强调文字颜色 1 31" xfId="360"/>
    <cellStyle name="强调文字颜色 1 32" xfId="1526"/>
    <cellStyle name="强调文字颜色 1 33" xfId="1531"/>
    <cellStyle name="强调文字颜色 1 34" xfId="830"/>
    <cellStyle name="强调文字颜色 1 35" xfId="1536"/>
    <cellStyle name="强调文字颜色 1 36" xfId="1540"/>
    <cellStyle name="强调文字颜色 1 37" xfId="1348"/>
    <cellStyle name="强调文字颜色 1 38" xfId="1544"/>
    <cellStyle name="强调文字颜色 1 4" xfId="2407"/>
    <cellStyle name="强调文字颜色 1 5" xfId="2408"/>
    <cellStyle name="强调文字颜色 1 6" xfId="2409"/>
    <cellStyle name="强调文字颜色 1 7" xfId="2410"/>
    <cellStyle name="强调文字颜色 1 8" xfId="2411"/>
    <cellStyle name="强调文字颜色 1 9" xfId="2412"/>
    <cellStyle name="强调文字颜色 2 10" xfId="1768"/>
    <cellStyle name="强调文字颜色 2 11" xfId="1337"/>
    <cellStyle name="强调文字颜色 2 12" xfId="2413"/>
    <cellStyle name="强调文字颜色 2 13" xfId="74"/>
    <cellStyle name="强调文字颜色 2 14" xfId="616"/>
    <cellStyle name="强调文字颜色 2 15" xfId="2415"/>
    <cellStyle name="强调文字颜色 2 16" xfId="2417"/>
    <cellStyle name="强调文字颜色 2 17" xfId="422"/>
    <cellStyle name="强调文字颜色 2 18" xfId="1422"/>
    <cellStyle name="强调文字颜色 2 19" xfId="619"/>
    <cellStyle name="强调文字颜色 2 2" xfId="2418"/>
    <cellStyle name="强调文字颜色 2 20" xfId="2414"/>
    <cellStyle name="强调文字颜色 2 21" xfId="2416"/>
    <cellStyle name="强调文字颜色 2 22" xfId="421"/>
    <cellStyle name="强调文字颜色 2 23" xfId="1421"/>
    <cellStyle name="强调文字颜色 2 24" xfId="618"/>
    <cellStyle name="强调文字颜色 2 25" xfId="2420"/>
    <cellStyle name="强调文字颜色 2 26" xfId="2422"/>
    <cellStyle name="强调文字颜色 2 27" xfId="2424"/>
    <cellStyle name="强调文字颜色 2 28" xfId="135"/>
    <cellStyle name="强调文字颜色 2 29" xfId="2426"/>
    <cellStyle name="强调文字颜色 2 3" xfId="2427"/>
    <cellStyle name="强调文字颜色 2 30" xfId="2419"/>
    <cellStyle name="强调文字颜色 2 31" xfId="2421"/>
    <cellStyle name="强调文字颜色 2 32" xfId="2423"/>
    <cellStyle name="强调文字颜色 2 33" xfId="134"/>
    <cellStyle name="强调文字颜色 2 34" xfId="2425"/>
    <cellStyle name="强调文字颜色 2 35" xfId="2428"/>
    <cellStyle name="强调文字颜色 2 36" xfId="2429"/>
    <cellStyle name="强调文字颜色 2 37" xfId="2430"/>
    <cellStyle name="强调文字颜色 2 38" xfId="2431"/>
    <cellStyle name="强调文字颜色 2 4" xfId="2432"/>
    <cellStyle name="强调文字颜色 2 5" xfId="2433"/>
    <cellStyle name="强调文字颜色 2 6" xfId="2434"/>
    <cellStyle name="强调文字颜色 2 7" xfId="2435"/>
    <cellStyle name="强调文字颜色 2 8" xfId="2436"/>
    <cellStyle name="强调文字颜色 2 9" xfId="2437"/>
    <cellStyle name="强调文字颜色 3 10" xfId="2438"/>
    <cellStyle name="强调文字颜色 3 11" xfId="2439"/>
    <cellStyle name="强调文字颜色 3 12" xfId="2440"/>
    <cellStyle name="强调文字颜色 3 13" xfId="2441"/>
    <cellStyle name="强调文字颜色 3 14" xfId="2442"/>
    <cellStyle name="强调文字颜色 3 15" xfId="2444"/>
    <cellStyle name="强调文字颜色 3 16" xfId="2446"/>
    <cellStyle name="强调文字颜色 3 17" xfId="1896"/>
    <cellStyle name="强调文字颜色 3 18" xfId="2448"/>
    <cellStyle name="强调文字颜色 3 19" xfId="2450"/>
    <cellStyle name="强调文字颜色 3 2" xfId="2451"/>
    <cellStyle name="强调文字颜色 3 20" xfId="2443"/>
    <cellStyle name="强调文字颜色 3 21" xfId="2445"/>
    <cellStyle name="强调文字颜色 3 22" xfId="1895"/>
    <cellStyle name="强调文字颜色 3 23" xfId="2447"/>
    <cellStyle name="强调文字颜色 3 24" xfId="2449"/>
    <cellStyle name="强调文字颜色 3 25" xfId="2453"/>
    <cellStyle name="强调文字颜色 3 26" xfId="2455"/>
    <cellStyle name="强调文字颜色 3 27" xfId="2457"/>
    <cellStyle name="强调文字颜色 3 28" xfId="2459"/>
    <cellStyle name="强调文字颜色 3 29" xfId="2461"/>
    <cellStyle name="强调文字颜色 3 3" xfId="1798"/>
    <cellStyle name="强调文字颜色 3 30" xfId="2452"/>
    <cellStyle name="强调文字颜色 3 31" xfId="2454"/>
    <cellStyle name="强调文字颜色 3 32" xfId="2456"/>
    <cellStyle name="强调文字颜色 3 33" xfId="2458"/>
    <cellStyle name="强调文字颜色 3 34" xfId="2460"/>
    <cellStyle name="强调文字颜色 3 35" xfId="2462"/>
    <cellStyle name="强调文字颜色 3 36" xfId="2463"/>
    <cellStyle name="强调文字颜色 3 37" xfId="2464"/>
    <cellStyle name="强调文字颜色 3 38" xfId="2465"/>
    <cellStyle name="强调文字颜色 3 4" xfId="1800"/>
    <cellStyle name="强调文字颜色 3 5" xfId="1803"/>
    <cellStyle name="强调文字颜色 3 6" xfId="1805"/>
    <cellStyle name="强调文字颜色 3 7" xfId="1807"/>
    <cellStyle name="强调文字颜色 3 8" xfId="1809"/>
    <cellStyle name="强调文字颜色 3 9" xfId="1812"/>
    <cellStyle name="强调文字颜色 4 10" xfId="2364"/>
    <cellStyle name="强调文字颜色 4 11" xfId="1278"/>
    <cellStyle name="强调文字颜色 4 12" xfId="1282"/>
    <cellStyle name="强调文字颜色 4 13" xfId="1285"/>
    <cellStyle name="强调文字颜色 4 14" xfId="780"/>
    <cellStyle name="强调文字颜色 4 15" xfId="1289"/>
    <cellStyle name="强调文字颜色 4 16" xfId="1293"/>
    <cellStyle name="强调文字颜色 4 17" xfId="299"/>
    <cellStyle name="强调文字颜色 4 18" xfId="2136"/>
    <cellStyle name="强调文字颜色 4 19" xfId="2140"/>
    <cellStyle name="强调文字颜色 4 2" xfId="1240"/>
    <cellStyle name="强调文字颜色 4 20" xfId="1288"/>
    <cellStyle name="强调文字颜色 4 21" xfId="1292"/>
    <cellStyle name="强调文字颜色 4 22" xfId="298"/>
    <cellStyle name="强调文字颜色 4 23" xfId="2135"/>
    <cellStyle name="强调文字颜色 4 24" xfId="2139"/>
    <cellStyle name="强调文字颜色 4 25" xfId="2144"/>
    <cellStyle name="强调文字颜色 4 26" xfId="2148"/>
    <cellStyle name="强调文字颜色 4 27" xfId="2152"/>
    <cellStyle name="强调文字颜色 4 28" xfId="272"/>
    <cellStyle name="强调文字颜色 4 29" xfId="2156"/>
    <cellStyle name="强调文字颜色 4 3" xfId="1242"/>
    <cellStyle name="强调文字颜色 4 30" xfId="2143"/>
    <cellStyle name="强调文字颜色 4 31" xfId="2147"/>
    <cellStyle name="强调文字颜色 4 32" xfId="2151"/>
    <cellStyle name="强调文字颜色 4 33" xfId="271"/>
    <cellStyle name="强调文字颜色 4 34" xfId="2155"/>
    <cellStyle name="强调文字颜色 4 35" xfId="2159"/>
    <cellStyle name="强调文字颜色 4 36" xfId="2162"/>
    <cellStyle name="强调文字颜色 4 37" xfId="318"/>
    <cellStyle name="强调文字颜色 4 38" xfId="2164"/>
    <cellStyle name="强调文字颜色 4 4" xfId="2466"/>
    <cellStyle name="强调文字颜色 4 5" xfId="2467"/>
    <cellStyle name="强调文字颜色 4 6" xfId="2468"/>
    <cellStyle name="强调文字颜色 4 7" xfId="2469"/>
    <cellStyle name="强调文字颜色 4 8" xfId="2471"/>
    <cellStyle name="强调文字颜色 4 9" xfId="2473"/>
    <cellStyle name="强调文字颜色 5 10" xfId="2474"/>
    <cellStyle name="强调文字颜色 5 11" xfId="2475"/>
    <cellStyle name="强调文字颜色 5 12" xfId="2476"/>
    <cellStyle name="强调文字颜色 5 13" xfId="2477"/>
    <cellStyle name="强调文字颜色 5 14" xfId="2478"/>
    <cellStyle name="强调文字颜色 5 15" xfId="2480"/>
    <cellStyle name="强调文字颜色 5 16" xfId="2482"/>
    <cellStyle name="强调文字颜色 5 17" xfId="2484"/>
    <cellStyle name="强调文字颜色 5 18" xfId="2486"/>
    <cellStyle name="强调文字颜色 5 19" xfId="2488"/>
    <cellStyle name="强调文字颜色 5 2" xfId="2489"/>
    <cellStyle name="强调文字颜色 5 20" xfId="2479"/>
    <cellStyle name="强调文字颜色 5 21" xfId="2481"/>
    <cellStyle name="强调文字颜色 5 22" xfId="2483"/>
    <cellStyle name="强调文字颜色 5 23" xfId="2485"/>
    <cellStyle name="强调文字颜色 5 24" xfId="2487"/>
    <cellStyle name="强调文字颜色 5 25" xfId="2491"/>
    <cellStyle name="强调文字颜色 5 26" xfId="2493"/>
    <cellStyle name="强调文字颜色 5 27" xfId="2495"/>
    <cellStyle name="强调文字颜色 5 28" xfId="2497"/>
    <cellStyle name="强调文字颜色 5 29" xfId="2499"/>
    <cellStyle name="强调文字颜色 5 3" xfId="2500"/>
    <cellStyle name="强调文字颜色 5 30" xfId="2490"/>
    <cellStyle name="强调文字颜色 5 31" xfId="2492"/>
    <cellStyle name="强调文字颜色 5 32" xfId="2494"/>
    <cellStyle name="强调文字颜色 5 33" xfId="2496"/>
    <cellStyle name="强调文字颜色 5 34" xfId="2498"/>
    <cellStyle name="强调文字颜色 5 35" xfId="2166"/>
    <cellStyle name="强调文字颜色 5 36" xfId="2168"/>
    <cellStyle name="强调文字颜色 5 37" xfId="2501"/>
    <cellStyle name="强调文字颜色 5 38" xfId="2502"/>
    <cellStyle name="强调文字颜色 5 4" xfId="2503"/>
    <cellStyle name="强调文字颜色 5 5" xfId="2504"/>
    <cellStyle name="强调文字颜色 5 6" xfId="2505"/>
    <cellStyle name="强调文字颜色 5 7" xfId="2506"/>
    <cellStyle name="强调文字颜色 5 8" xfId="2507"/>
    <cellStyle name="强调文字颜色 5 9" xfId="2508"/>
    <cellStyle name="强调文字颜色 6 10" xfId="2509"/>
    <cellStyle name="强调文字颜色 6 11" xfId="2510"/>
    <cellStyle name="强调文字颜色 6 12" xfId="2511"/>
    <cellStyle name="强调文字颜色 6 13" xfId="2512"/>
    <cellStyle name="强调文字颜色 6 14" xfId="2513"/>
    <cellStyle name="强调文字颜色 6 15" xfId="2515"/>
    <cellStyle name="强调文字颜色 6 16" xfId="2517"/>
    <cellStyle name="强调文字颜色 6 17" xfId="2519"/>
    <cellStyle name="强调文字颜色 6 18" xfId="2521"/>
    <cellStyle name="强调文字颜色 6 19" xfId="2523"/>
    <cellStyle name="强调文字颜色 6 2" xfId="2524"/>
    <cellStyle name="强调文字颜色 6 20" xfId="2514"/>
    <cellStyle name="强调文字颜色 6 21" xfId="2516"/>
    <cellStyle name="强调文字颜色 6 22" xfId="2518"/>
    <cellStyle name="强调文字颜色 6 23" xfId="2520"/>
    <cellStyle name="强调文字颜色 6 24" xfId="2522"/>
    <cellStyle name="强调文字颜色 6 25" xfId="2526"/>
    <cellStyle name="强调文字颜色 6 26" xfId="2528"/>
    <cellStyle name="强调文字颜色 6 27" xfId="2530"/>
    <cellStyle name="强调文字颜色 6 28" xfId="2532"/>
    <cellStyle name="强调文字颜色 6 29" xfId="2534"/>
    <cellStyle name="强调文字颜色 6 3" xfId="2535"/>
    <cellStyle name="强调文字颜色 6 30" xfId="2525"/>
    <cellStyle name="强调文字颜色 6 31" xfId="2527"/>
    <cellStyle name="强调文字颜色 6 32" xfId="2529"/>
    <cellStyle name="强调文字颜色 6 33" xfId="2531"/>
    <cellStyle name="强调文字颜色 6 34" xfId="2533"/>
    <cellStyle name="强调文字颜色 6 35" xfId="2536"/>
    <cellStyle name="强调文字颜色 6 36" xfId="2537"/>
    <cellStyle name="强调文字颜色 6 37" xfId="2538"/>
    <cellStyle name="强调文字颜色 6 38" xfId="2539"/>
    <cellStyle name="强调文字颜色 6 4" xfId="2540"/>
    <cellStyle name="强调文字颜色 6 5" xfId="2541"/>
    <cellStyle name="强调文字颜色 6 6" xfId="2542"/>
    <cellStyle name="强调文字颜色 6 7" xfId="2543"/>
    <cellStyle name="强调文字颜色 6 8" xfId="2544"/>
    <cellStyle name="强调文字颜色 6 9" xfId="2545"/>
    <cellStyle name="鱔? [0]_?檣憮" xfId="2546"/>
    <cellStyle name="鱔?_?檣憮" xfId="2547"/>
    <cellStyle name="适中 10" xfId="2548"/>
    <cellStyle name="适中 11" xfId="2549"/>
    <cellStyle name="适中 12" xfId="2550"/>
    <cellStyle name="适中 13" xfId="2551"/>
    <cellStyle name="适中 14" xfId="2552"/>
    <cellStyle name="适中 15" xfId="2554"/>
    <cellStyle name="适中 16" xfId="2556"/>
    <cellStyle name="适中 17" xfId="2558"/>
    <cellStyle name="适中 18" xfId="2560"/>
    <cellStyle name="适中 19" xfId="2562"/>
    <cellStyle name="适中 2" xfId="2563"/>
    <cellStyle name="适中 20" xfId="2553"/>
    <cellStyle name="适中 21" xfId="2555"/>
    <cellStyle name="适中 22" xfId="2557"/>
    <cellStyle name="适中 23" xfId="2559"/>
    <cellStyle name="适中 24" xfId="2561"/>
    <cellStyle name="适中 25" xfId="2566"/>
    <cellStyle name="适中 26" xfId="2568"/>
    <cellStyle name="适中 27" xfId="2570"/>
    <cellStyle name="适中 28" xfId="2572"/>
    <cellStyle name="适中 29" xfId="2574"/>
    <cellStyle name="适中 3" xfId="2575"/>
    <cellStyle name="适中 30" xfId="2565"/>
    <cellStyle name="适中 31" xfId="2567"/>
    <cellStyle name="适中 32" xfId="2569"/>
    <cellStyle name="适中 33" xfId="2571"/>
    <cellStyle name="适中 34" xfId="2573"/>
    <cellStyle name="适中 35" xfId="377"/>
    <cellStyle name="适中 36" xfId="2576"/>
    <cellStyle name="适中 37" xfId="2577"/>
    <cellStyle name="适中 38" xfId="2578"/>
    <cellStyle name="适中 4" xfId="2579"/>
    <cellStyle name="适中 5" xfId="2580"/>
    <cellStyle name="适中 6" xfId="2581"/>
    <cellStyle name="适中 7" xfId="2582"/>
    <cellStyle name="适中 8" xfId="2583"/>
    <cellStyle name="适中 9" xfId="2584"/>
    <cellStyle name="输出 10" xfId="2585"/>
    <cellStyle name="输出 11" xfId="2586"/>
    <cellStyle name="输出 12" xfId="2587"/>
    <cellStyle name="输出 13" xfId="2588"/>
    <cellStyle name="输出 14" xfId="2589"/>
    <cellStyle name="输出 15" xfId="2591"/>
    <cellStyle name="输出 16" xfId="2593"/>
    <cellStyle name="输出 17" xfId="2595"/>
    <cellStyle name="输出 18" xfId="2597"/>
    <cellStyle name="输出 19" xfId="2599"/>
    <cellStyle name="输出 2" xfId="2600"/>
    <cellStyle name="输出 20" xfId="2590"/>
    <cellStyle name="输出 21" xfId="2592"/>
    <cellStyle name="输出 22" xfId="2594"/>
    <cellStyle name="输出 23" xfId="2596"/>
    <cellStyle name="输出 24" xfId="2598"/>
    <cellStyle name="输出 25" xfId="2602"/>
    <cellStyle name="输出 26" xfId="2604"/>
    <cellStyle name="输出 27" xfId="2606"/>
    <cellStyle name="输出 28" xfId="2027"/>
    <cellStyle name="输出 29" xfId="2030"/>
    <cellStyle name="输出 3" xfId="2607"/>
    <cellStyle name="输出 30" xfId="2601"/>
    <cellStyle name="输出 31" xfId="2603"/>
    <cellStyle name="输出 32" xfId="2605"/>
    <cellStyle name="输出 33" xfId="2026"/>
    <cellStyle name="输出 34" xfId="2029"/>
    <cellStyle name="输出 35" xfId="2032"/>
    <cellStyle name="输出 36" xfId="2034"/>
    <cellStyle name="输出 37" xfId="2036"/>
    <cellStyle name="输出 38" xfId="2038"/>
    <cellStyle name="输出 4" xfId="2608"/>
    <cellStyle name="输出 5" xfId="2609"/>
    <cellStyle name="输出 6" xfId="2610"/>
    <cellStyle name="输出 7" xfId="2611"/>
    <cellStyle name="输出 8" xfId="2612"/>
    <cellStyle name="输出 9" xfId="2613"/>
    <cellStyle name="输入 10" xfId="2470"/>
    <cellStyle name="输入 11" xfId="2472"/>
    <cellStyle name="输入 12" xfId="2614"/>
    <cellStyle name="输入 13" xfId="2615"/>
    <cellStyle name="输入 14" xfId="1327"/>
    <cellStyle name="输入 15" xfId="2617"/>
    <cellStyle name="输入 16" xfId="2619"/>
    <cellStyle name="输入 17" xfId="2621"/>
    <cellStyle name="输入 18" xfId="2623"/>
    <cellStyle name="输入 19" xfId="2625"/>
    <cellStyle name="输入 2" xfId="513"/>
    <cellStyle name="输入 20" xfId="2616"/>
    <cellStyle name="输入 21" xfId="2618"/>
    <cellStyle name="输入 22" xfId="2620"/>
    <cellStyle name="输入 23" xfId="2622"/>
    <cellStyle name="输入 24" xfId="2624"/>
    <cellStyle name="输入 25" xfId="2627"/>
    <cellStyle name="输入 26" xfId="2629"/>
    <cellStyle name="输入 27" xfId="2631"/>
    <cellStyle name="输入 28" xfId="2633"/>
    <cellStyle name="输入 29" xfId="2635"/>
    <cellStyle name="输入 3" xfId="1904"/>
    <cellStyle name="输入 30" xfId="2626"/>
    <cellStyle name="输入 31" xfId="2628"/>
    <cellStyle name="输入 32" xfId="2630"/>
    <cellStyle name="输入 33" xfId="2632"/>
    <cellStyle name="输入 34" xfId="2634"/>
    <cellStyle name="输入 35" xfId="2636"/>
    <cellStyle name="输入 36" xfId="2637"/>
    <cellStyle name="输入 37" xfId="2638"/>
    <cellStyle name="输入 38" xfId="2639"/>
    <cellStyle name="输入 4" xfId="790"/>
    <cellStyle name="输入 5" xfId="2640"/>
    <cellStyle name="输入 6" xfId="2641"/>
    <cellStyle name="输入 7" xfId="2642"/>
    <cellStyle name="输入 8" xfId="2643"/>
    <cellStyle name="输入 9" xfId="2644"/>
    <cellStyle name="巍葆 [0]_?檣憮" xfId="2645"/>
    <cellStyle name="巍葆_?檣憮" xfId="2646"/>
    <cellStyle name="样式 1" xfId="949"/>
    <cellStyle name="样式 1 10" xfId="2647"/>
    <cellStyle name="样式 1 11" xfId="2648"/>
    <cellStyle name="样式 1 12" xfId="293"/>
    <cellStyle name="样式 1 13" xfId="2649"/>
    <cellStyle name="样式 1 14" xfId="1955"/>
    <cellStyle name="样式 1 15" xfId="1961"/>
    <cellStyle name="样式 1 16" xfId="1967"/>
    <cellStyle name="样式 1 17" xfId="1973"/>
    <cellStyle name="样式 1 18" xfId="441"/>
    <cellStyle name="样式 1 19" xfId="1979"/>
    <cellStyle name="样式 1 2" xfId="2650"/>
    <cellStyle name="样式 1 20" xfId="1960"/>
    <cellStyle name="样式 1 21" xfId="1966"/>
    <cellStyle name="样式 1 22" xfId="1972"/>
    <cellStyle name="样式 1 23" xfId="440"/>
    <cellStyle name="样式 1 24" xfId="1978"/>
    <cellStyle name="样式 1 25" xfId="2651"/>
    <cellStyle name="样式 1 26" xfId="2652"/>
    <cellStyle name="样式 1 27" xfId="2653"/>
    <cellStyle name="样式 1 3" xfId="2654"/>
    <cellStyle name="样式 1 4" xfId="2655"/>
    <cellStyle name="样式 1 5" xfId="2656"/>
    <cellStyle name="样式 1 6" xfId="2657"/>
    <cellStyle name="样式 1 7" xfId="2658"/>
    <cellStyle name="样式 1 8" xfId="2659"/>
    <cellStyle name="样式 1 9" xfId="2660"/>
    <cellStyle name="一般 2" xfId="2673"/>
    <cellStyle name="一般_2002TKF-EUP盤櫃" xfId="2661"/>
    <cellStyle name="믅됞 [0.00]_PRODUCT DETAIL Q1" xfId="1434"/>
    <cellStyle name="믅됞_PRODUCT DETAIL Q1" xfId="2662"/>
    <cellStyle name="백분율_HOBONG" xfId="2663"/>
    <cellStyle name="注释 10" xfId="1922"/>
    <cellStyle name="注释 11" xfId="479"/>
    <cellStyle name="注释 12" xfId="1989"/>
    <cellStyle name="注释 13" xfId="52"/>
    <cellStyle name="注释 14" xfId="207"/>
    <cellStyle name="注释 15" xfId="2054"/>
    <cellStyle name="注释 16" xfId="2067"/>
    <cellStyle name="注释 17" xfId="2097"/>
    <cellStyle name="注释 18" xfId="2101"/>
    <cellStyle name="注释 19" xfId="2105"/>
    <cellStyle name="注释 2" xfId="2664"/>
    <cellStyle name="注释 20" xfId="2053"/>
    <cellStyle name="注释 21" xfId="2066"/>
    <cellStyle name="注释 22" xfId="2096"/>
    <cellStyle name="注释 23" xfId="2100"/>
    <cellStyle name="注释 24" xfId="2104"/>
    <cellStyle name="注释 25" xfId="2109"/>
    <cellStyle name="注释 26" xfId="2113"/>
    <cellStyle name="注释 27" xfId="193"/>
    <cellStyle name="注释 28" xfId="2117"/>
    <cellStyle name="注释 29" xfId="2121"/>
    <cellStyle name="注释 3" xfId="2665"/>
    <cellStyle name="注释 30" xfId="2108"/>
    <cellStyle name="注释 31" xfId="2112"/>
    <cellStyle name="注释 32" xfId="192"/>
    <cellStyle name="注释 33" xfId="2116"/>
    <cellStyle name="注释 34" xfId="2120"/>
    <cellStyle name="注释 35" xfId="2123"/>
    <cellStyle name="注释 36" xfId="2125"/>
    <cellStyle name="注释 37" xfId="533"/>
    <cellStyle name="注释 38" xfId="2666"/>
    <cellStyle name="注释 4" xfId="2667"/>
    <cellStyle name="注释 5" xfId="2668"/>
    <cellStyle name="注释 6" xfId="331"/>
    <cellStyle name="注释 7" xfId="2081"/>
    <cellStyle name="注释 8" xfId="2083"/>
    <cellStyle name="注释 9" xfId="2085"/>
    <cellStyle name="뷭?_BOOKSHIP" xfId="2291"/>
    <cellStyle name="쉼표 [0] 2" xfId="2564"/>
    <cellStyle name="콤마 [0]_1202" xfId="2312"/>
    <cellStyle name="콤마_1202" xfId="2043"/>
    <cellStyle name="통화 [0]_1202" xfId="2320"/>
    <cellStyle name="통화_1202" xfId="2669"/>
    <cellStyle name="표준 2" xfId="2670"/>
    <cellStyle name="표준_(정보부문)월별인원계획" xfId="2671"/>
  </cellStyles>
  <dxfs count="10"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183" formatCode="0.00_);[Red]\(0.00\)"/>
      <fill>
        <patternFill patternType="solid">
          <fgColor indexed="64"/>
          <bgColor theme="0"/>
        </patternFill>
      </fill>
      <alignment horizontal="general" vertical="bottom" textRotation="0" wrapText="0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183" formatCode="0.00_);[Red]\(0.00\)"/>
      <fill>
        <patternFill patternType="solid">
          <fgColor theme="4" tint="0.79995117038483843"/>
          <bgColor theme="4" tint="0.79995117038483843"/>
        </patternFill>
      </fill>
      <alignment horizontal="left" vertical="center" textRotation="0" wrapText="0" indent="0" relativeIndent="255" justifyLastLine="0" shrinkToFit="0" mergeCell="0" readingOrder="0"/>
      <border diagonalUp="0" diagonalDown="0" outline="0">
        <left/>
        <right style="thin">
          <color theme="1" tint="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83" formatCode="0.00_);[Red]\(0.00\)"/>
      <fill>
        <patternFill patternType="solid">
          <fgColor theme="4" tint="0.79995117038483843"/>
          <bgColor theme="4" tint="0.79995117038483843"/>
        </patternFill>
      </fill>
      <alignment horizontal="left" vertical="center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83" formatCode="0.00_);[Red]\(0.00\)"/>
      <fill>
        <patternFill patternType="solid">
          <fgColor theme="4" tint="0.79995117038483843"/>
          <bgColor theme="4" tint="0.79995117038483843"/>
        </patternFill>
      </fill>
      <alignment horizontal="left" vertical="center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83" formatCode="0.00_);[Red]\(0.00\)"/>
      <fill>
        <patternFill patternType="solid">
          <fgColor theme="4" tint="0.79995117038483843"/>
          <bgColor theme="4" tint="0.79995117038483843"/>
        </patternFill>
      </fill>
      <alignment horizontal="left" vertical="center" textRotation="0" wrapText="0" indent="0" relativeIndent="255" justifyLastLine="0" shrinkToFit="0" mergeCell="0" readingOrder="0"/>
      <border diagonalUp="0" diagonalDown="0" outline="0">
        <left style="thin">
          <color theme="1" tint="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83" formatCode="0.00_);[Red]\(0.00\)"/>
      <fill>
        <patternFill patternType="solid">
          <fgColor indexed="64"/>
          <bgColor theme="0"/>
        </patternFill>
      </fill>
      <alignment horizontal="general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83" formatCode="0.00_);[Red]\(0.00\)"/>
      <fill>
        <patternFill patternType="solid">
          <fgColor indexed="64"/>
          <bgColor theme="0"/>
        </patternFill>
      </fill>
      <alignment horizontal="general"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83" formatCode="0.00_);[Red]\(0.00\)"/>
      <fill>
        <patternFill patternType="solid">
          <fgColor indexed="64"/>
          <bgColor theme="0"/>
        </patternFill>
      </fill>
      <alignment horizontal="general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02" formatCode="0.0_);[Red]\(0.0\)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indexed="9"/>
        </patternFill>
      </fill>
    </dxf>
  </dxfs>
  <tableStyles count="0" defaultTableStyle="TableStyleMedium9" defaultPivotStyle="PivotStyleLight16"/>
  <colors>
    <mruColors>
      <color rgb="FFFF0000"/>
      <color rgb="FF0033CC"/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0</xdr:row>
      <xdr:rowOff>57150</xdr:rowOff>
    </xdr:from>
    <xdr:to>
      <xdr:col>7</xdr:col>
      <xdr:colOff>542925</xdr:colOff>
      <xdr:row>3</xdr:row>
      <xdr:rowOff>142875</xdr:rowOff>
    </xdr:to>
    <xdr:pic>
      <xdr:nvPicPr>
        <xdr:cNvPr id="2" name="Picture 75" descr="SZ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57700" y="57150"/>
          <a:ext cx="10382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</xdr:row>
      <xdr:rowOff>95250</xdr:rowOff>
    </xdr:from>
    <xdr:to>
      <xdr:col>1</xdr:col>
      <xdr:colOff>1060950</xdr:colOff>
      <xdr:row>7</xdr:row>
      <xdr:rowOff>51300</xdr:rowOff>
    </xdr:to>
    <xdr:pic>
      <xdr:nvPicPr>
        <xdr:cNvPr id="4" name="图片 3" descr="中太微信公众号透明灰黑色底彩色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276225"/>
          <a:ext cx="1079500" cy="1079500"/>
        </a:xfrm>
        <a:prstGeom prst="rect">
          <a:avLst/>
        </a:prstGeom>
      </xdr:spPr>
    </xdr:pic>
    <xdr:clientData/>
  </xdr:twoCellAnchor>
  <xdr:twoCellAnchor editAs="oneCell">
    <xdr:from>
      <xdr:col>2</xdr:col>
      <xdr:colOff>155575</xdr:colOff>
      <xdr:row>1</xdr:row>
      <xdr:rowOff>85725</xdr:rowOff>
    </xdr:from>
    <xdr:to>
      <xdr:col>3</xdr:col>
      <xdr:colOff>521200</xdr:colOff>
      <xdr:row>7</xdr:row>
      <xdr:rowOff>41775</xdr:rowOff>
    </xdr:to>
    <xdr:pic>
      <xdr:nvPicPr>
        <xdr:cNvPr id="5" name="图片 4" descr="小程序二维码透明背景灰黑色码彩色logo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93825" y="266700"/>
          <a:ext cx="1079500" cy="1079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1990725</xdr:colOff>
      <xdr:row>0</xdr:row>
      <xdr:rowOff>38100</xdr:rowOff>
    </xdr:from>
    <xdr:to>
      <xdr:col>1</xdr:col>
      <xdr:colOff>2952750</xdr:colOff>
      <xdr:row>2</xdr:row>
      <xdr:rowOff>9525</xdr:rowOff>
    </xdr:to>
    <xdr:pic>
      <xdr:nvPicPr>
        <xdr:cNvPr id="8" name="Picture 75" descr="SZ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14450" y="22860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3</xdr:col>
      <xdr:colOff>66675</xdr:colOff>
      <xdr:row>1</xdr:row>
      <xdr:rowOff>161925</xdr:rowOff>
    </xdr:to>
    <xdr:pic>
      <xdr:nvPicPr>
        <xdr:cNvPr id="9" name="Picture 75" descr="SZ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14450" y="190500"/>
          <a:ext cx="9620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1990725</xdr:colOff>
      <xdr:row>1</xdr:row>
      <xdr:rowOff>38100</xdr:rowOff>
    </xdr:from>
    <xdr:to>
      <xdr:col>1</xdr:col>
      <xdr:colOff>2952750</xdr:colOff>
      <xdr:row>3</xdr:row>
      <xdr:rowOff>9525</xdr:rowOff>
    </xdr:to>
    <xdr:pic>
      <xdr:nvPicPr>
        <xdr:cNvPr id="2" name="Picture 75" descr="SZ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190750" y="228600"/>
          <a:ext cx="9620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3</xdr:col>
      <xdr:colOff>66675</xdr:colOff>
      <xdr:row>2</xdr:row>
      <xdr:rowOff>161925</xdr:rowOff>
    </xdr:to>
    <xdr:pic>
      <xdr:nvPicPr>
        <xdr:cNvPr id="3" name="Picture 75" descr="SZ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14450" y="190500"/>
          <a:ext cx="9620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449</xdr:row>
      <xdr:rowOff>28575</xdr:rowOff>
    </xdr:from>
    <xdr:to>
      <xdr:col>13</xdr:col>
      <xdr:colOff>760095</xdr:colOff>
      <xdr:row>451</xdr:row>
      <xdr:rowOff>83185</xdr:rowOff>
    </xdr:to>
    <xdr:pic>
      <xdr:nvPicPr>
        <xdr:cNvPr id="4" name="图片 3" descr="VNK((J0C4IM{R4``CG9WZSA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2425" y="98288475"/>
          <a:ext cx="10037445" cy="4356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1990725</xdr:colOff>
      <xdr:row>1</xdr:row>
      <xdr:rowOff>38100</xdr:rowOff>
    </xdr:from>
    <xdr:to>
      <xdr:col>1</xdr:col>
      <xdr:colOff>2952750</xdr:colOff>
      <xdr:row>3</xdr:row>
      <xdr:rowOff>9525</xdr:rowOff>
    </xdr:to>
    <xdr:pic>
      <xdr:nvPicPr>
        <xdr:cNvPr id="3" name="Picture 75" descr="SZ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190750" y="228600"/>
          <a:ext cx="9620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表4" displayName="表4" ref="B443:H444" totalsRowShown="0" headerRowDxfId="8" dataDxfId="7">
  <tableColumns count="7">
    <tableColumn id="1" name="PANAMA" dataDxfId="6"/>
    <tableColumn id="2" name="PTY" dataDxfId="5"/>
    <tableColumn id="3" name="48.00 " dataDxfId="4" dataCellStyle="0,0_x000d__x000a_NA_x000d__x000a_"/>
    <tableColumn id="4" name="47.00 " dataDxfId="3" dataCellStyle="0,0_x000d__x000a_NA_x000d__x000a_"/>
    <tableColumn id="5" name="47.00 2" dataDxfId="2" dataCellStyle="0,0_x000d__x000a_NA_x000d__x000a_"/>
    <tableColumn id="6" name="46.00 " dataDxfId="1" dataCellStyle="0,0_x000d__x000a_NA_x000d__x000a_"/>
    <tableColumn id="7" name="列1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irchina.com.cn/CargoService/CargoInquiry/default.shtml" TargetMode="External"/><Relationship Id="rId2" Type="http://schemas.openxmlformats.org/officeDocument/2006/relationships/hyperlink" Target="http://www.brcargo.com/AWB/cargoQuery.do" TargetMode="External"/><Relationship Id="rId1" Type="http://schemas.openxmlformats.org/officeDocument/2006/relationships/hyperlink" Target="mailto:tangjun@szt.com.cn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argo.ce-air.com/m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opLeftCell="A10" workbookViewId="0">
      <selection activeCell="C20" sqref="C20"/>
    </sheetView>
  </sheetViews>
  <sheetFormatPr defaultColWidth="8.25" defaultRowHeight="14"/>
  <cols>
    <col min="1" max="1" width="9.08203125" style="380" customWidth="1"/>
    <col min="2" max="2" width="10.33203125" style="380" customWidth="1"/>
    <col min="3" max="4" width="8.83203125" style="380" customWidth="1"/>
    <col min="5" max="5" width="15.58203125" style="380" customWidth="1"/>
    <col min="6" max="8" width="15.33203125" style="380" customWidth="1"/>
    <col min="9" max="9" width="15" style="380" customWidth="1"/>
    <col min="10" max="10" width="25" style="380" customWidth="1"/>
    <col min="11" max="11" width="8.25" style="380"/>
    <col min="12" max="12" width="41.83203125" style="380" customWidth="1"/>
    <col min="13" max="16384" width="8.25" style="380"/>
  </cols>
  <sheetData>
    <row r="1" spans="1:12" ht="31.5" customHeight="1">
      <c r="A1" s="1484" t="s">
        <v>0</v>
      </c>
      <c r="B1" s="1484"/>
      <c r="C1" s="1484"/>
      <c r="D1" s="1484"/>
      <c r="E1" s="1484"/>
      <c r="F1" s="1484"/>
      <c r="G1" s="1484"/>
      <c r="H1" s="1484"/>
      <c r="I1" s="1484"/>
      <c r="J1" s="1484"/>
    </row>
    <row r="2" spans="1:12" ht="27.75" customHeight="1">
      <c r="A2" s="1485" t="s">
        <v>1</v>
      </c>
      <c r="B2" s="1485"/>
      <c r="C2" s="1485"/>
      <c r="D2" s="1485"/>
      <c r="E2" s="1485"/>
      <c r="F2" s="1485"/>
      <c r="G2" s="1485"/>
      <c r="H2" s="1485"/>
      <c r="I2" s="1485"/>
      <c r="J2" s="1485"/>
    </row>
    <row r="3" spans="1:12" s="378" customFormat="1" ht="25" customHeight="1">
      <c r="A3" s="381" t="s">
        <v>2</v>
      </c>
      <c r="B3" s="381" t="s">
        <v>3</v>
      </c>
      <c r="C3" s="382" t="s">
        <v>4</v>
      </c>
      <c r="D3" s="382" t="s">
        <v>5</v>
      </c>
      <c r="E3" s="382" t="s">
        <v>6</v>
      </c>
      <c r="F3" s="382" t="s">
        <v>7</v>
      </c>
      <c r="G3" s="382" t="s">
        <v>8</v>
      </c>
      <c r="H3" s="382" t="s">
        <v>9</v>
      </c>
      <c r="I3" s="1486" t="s">
        <v>10</v>
      </c>
      <c r="J3" s="1486"/>
    </row>
    <row r="4" spans="1:12" ht="38.25" customHeight="1">
      <c r="A4" s="383" t="s">
        <v>11</v>
      </c>
      <c r="B4" s="384"/>
      <c r="C4" s="385">
        <v>100</v>
      </c>
      <c r="D4" s="385">
        <v>20</v>
      </c>
      <c r="E4" s="384" t="s">
        <v>12</v>
      </c>
      <c r="F4" s="384" t="s">
        <v>13</v>
      </c>
      <c r="G4" s="384"/>
      <c r="H4" s="384" t="s">
        <v>14</v>
      </c>
      <c r="I4" s="1487" t="s">
        <v>1286</v>
      </c>
      <c r="J4" s="1487"/>
    </row>
    <row r="5" spans="1:12" ht="38.25" customHeight="1">
      <c r="A5" s="386" t="s">
        <v>15</v>
      </c>
      <c r="B5" s="381"/>
      <c r="C5" s="382">
        <v>100</v>
      </c>
      <c r="D5" s="382">
        <v>20</v>
      </c>
      <c r="E5" s="381" t="s">
        <v>12</v>
      </c>
      <c r="F5" s="381" t="s">
        <v>16</v>
      </c>
      <c r="G5" s="381"/>
      <c r="H5" s="381" t="s">
        <v>14</v>
      </c>
      <c r="I5" s="1488" t="s">
        <v>17</v>
      </c>
      <c r="J5" s="1488"/>
    </row>
    <row r="6" spans="1:12" ht="40.5" customHeight="1">
      <c r="A6" s="387" t="s">
        <v>18</v>
      </c>
      <c r="B6" s="381"/>
      <c r="C6" s="382">
        <v>100</v>
      </c>
      <c r="D6" s="382">
        <v>20</v>
      </c>
      <c r="E6" s="381" t="s">
        <v>12</v>
      </c>
      <c r="F6" s="381" t="s">
        <v>19</v>
      </c>
      <c r="G6" s="388" t="s">
        <v>20</v>
      </c>
      <c r="H6" s="381" t="s">
        <v>14</v>
      </c>
      <c r="I6" s="1491" t="s">
        <v>21</v>
      </c>
      <c r="J6" s="1492"/>
      <c r="L6" s="391"/>
    </row>
    <row r="7" spans="1:12" ht="40.5" customHeight="1">
      <c r="A7" s="387" t="s">
        <v>22</v>
      </c>
      <c r="B7" s="381"/>
      <c r="C7" s="382">
        <v>100</v>
      </c>
      <c r="D7" s="382">
        <v>20</v>
      </c>
      <c r="E7" s="381" t="s">
        <v>12</v>
      </c>
      <c r="F7" s="381" t="s">
        <v>19</v>
      </c>
      <c r="G7" s="388" t="s">
        <v>20</v>
      </c>
      <c r="H7" s="381" t="s">
        <v>14</v>
      </c>
      <c r="I7" s="1493" t="s">
        <v>23</v>
      </c>
      <c r="J7" s="1493"/>
    </row>
    <row r="8" spans="1:12" ht="40.5" customHeight="1">
      <c r="A8" s="387" t="s">
        <v>24</v>
      </c>
      <c r="B8" s="381"/>
      <c r="C8" s="382">
        <v>100</v>
      </c>
      <c r="D8" s="382">
        <v>20</v>
      </c>
      <c r="E8" s="381" t="s">
        <v>12</v>
      </c>
      <c r="F8" s="381" t="s">
        <v>19</v>
      </c>
      <c r="G8" s="388" t="s">
        <v>20</v>
      </c>
      <c r="H8" s="381" t="s">
        <v>14</v>
      </c>
      <c r="I8" s="1493" t="s">
        <v>25</v>
      </c>
      <c r="J8" s="1493"/>
    </row>
    <row r="9" spans="1:12" ht="25" customHeight="1">
      <c r="B9" s="1494" t="s">
        <v>26</v>
      </c>
      <c r="C9" s="1494"/>
      <c r="D9" s="1494"/>
      <c r="E9" s="1494"/>
      <c r="F9" s="1494"/>
      <c r="G9" s="1494"/>
      <c r="H9" s="1494"/>
      <c r="I9" s="1494"/>
      <c r="J9" s="1494"/>
    </row>
    <row r="10" spans="1:12" ht="25" customHeight="1">
      <c r="A10" s="1490" t="s">
        <v>27</v>
      </c>
      <c r="B10" s="389" t="s">
        <v>28</v>
      </c>
      <c r="C10" s="389" t="s">
        <v>29</v>
      </c>
      <c r="D10" s="389" t="s">
        <v>30</v>
      </c>
      <c r="E10" s="389" t="s">
        <v>31</v>
      </c>
      <c r="F10" s="389" t="s">
        <v>32</v>
      </c>
      <c r="G10" s="389"/>
      <c r="H10" s="389"/>
      <c r="I10" s="389" t="s">
        <v>33</v>
      </c>
      <c r="J10" s="389" t="s">
        <v>34</v>
      </c>
    </row>
    <row r="11" spans="1:12" ht="25" customHeight="1">
      <c r="A11" s="1490"/>
      <c r="B11" s="390" t="s">
        <v>35</v>
      </c>
      <c r="C11" s="390" t="s">
        <v>36</v>
      </c>
      <c r="D11" s="390" t="s">
        <v>37</v>
      </c>
      <c r="E11" s="390" t="s">
        <v>38</v>
      </c>
      <c r="F11" s="390" t="s">
        <v>38</v>
      </c>
      <c r="G11" s="390"/>
      <c r="H11" s="390"/>
      <c r="I11" s="390" t="s">
        <v>38</v>
      </c>
      <c r="J11" s="390" t="s">
        <v>39</v>
      </c>
    </row>
    <row r="12" spans="1:12" ht="25" customHeight="1">
      <c r="A12" s="1490"/>
      <c r="B12" s="390" t="s">
        <v>40</v>
      </c>
      <c r="C12" s="1495" t="s">
        <v>41</v>
      </c>
      <c r="D12" s="1496"/>
      <c r="E12" s="1496"/>
      <c r="F12" s="1496"/>
      <c r="G12" s="1496"/>
      <c r="H12" s="1496"/>
      <c r="I12" s="1496"/>
      <c r="J12" s="1497"/>
    </row>
    <row r="13" spans="1:12" ht="25" customHeight="1"/>
    <row r="14" spans="1:12" s="379" customFormat="1" ht="25" customHeight="1">
      <c r="A14" s="379" t="s">
        <v>42</v>
      </c>
    </row>
    <row r="15" spans="1:12" s="379" customFormat="1" ht="25" customHeight="1">
      <c r="A15" s="379" t="s">
        <v>43</v>
      </c>
    </row>
    <row r="16" spans="1:12" s="379" customFormat="1" ht="25" customHeight="1">
      <c r="A16" s="379" t="s">
        <v>44</v>
      </c>
    </row>
    <row r="17" spans="1:10" s="379" customFormat="1" ht="25" customHeight="1">
      <c r="A17" s="379" t="s">
        <v>45</v>
      </c>
    </row>
    <row r="18" spans="1:10" s="379" customFormat="1" ht="25" customHeight="1">
      <c r="A18" s="379" t="s">
        <v>46</v>
      </c>
    </row>
    <row r="19" spans="1:10" ht="96" customHeight="1">
      <c r="A19" s="1489" t="s">
        <v>1287</v>
      </c>
      <c r="B19" s="1489"/>
      <c r="C19" s="1489"/>
      <c r="D19" s="1489"/>
      <c r="E19" s="1489"/>
      <c r="F19" s="1489"/>
      <c r="G19" s="1489"/>
      <c r="H19" s="1489"/>
      <c r="I19" s="1489"/>
      <c r="J19" s="1489"/>
    </row>
  </sheetData>
  <mergeCells count="12">
    <mergeCell ref="A19:J19"/>
    <mergeCell ref="A10:A12"/>
    <mergeCell ref="I6:J6"/>
    <mergeCell ref="I7:J7"/>
    <mergeCell ref="I8:J8"/>
    <mergeCell ref="B9:J9"/>
    <mergeCell ref="C12:J12"/>
    <mergeCell ref="A1:J1"/>
    <mergeCell ref="A2:J2"/>
    <mergeCell ref="I3:J3"/>
    <mergeCell ref="I4:J4"/>
    <mergeCell ref="I5:J5"/>
  </mergeCells>
  <phoneticPr fontId="78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2:U297"/>
  <sheetViews>
    <sheetView showGridLines="0" tabSelected="1" topLeftCell="A145" workbookViewId="0">
      <selection activeCell="D168" sqref="D168:H168"/>
    </sheetView>
  </sheetViews>
  <sheetFormatPr defaultColWidth="9" defaultRowHeight="14"/>
  <cols>
    <col min="1" max="1" width="2.58203125" style="144" customWidth="1"/>
    <col min="2" max="2" width="17.33203125" style="173" customWidth="1"/>
    <col min="3" max="3" width="9.33203125" style="174" customWidth="1"/>
    <col min="4" max="4" width="8.75" style="174" customWidth="1"/>
    <col min="5" max="5" width="9.58203125" style="175" customWidth="1"/>
    <col min="6" max="6" width="8.5" style="175" customWidth="1"/>
    <col min="7" max="7" width="9.33203125" style="175" customWidth="1"/>
    <col min="8" max="8" width="32.25" style="176" customWidth="1"/>
    <col min="9" max="9" width="10.08203125" style="177" customWidth="1"/>
    <col min="10" max="10" width="9.08203125" style="178" customWidth="1"/>
    <col min="11" max="11" width="10" style="179" customWidth="1"/>
    <col min="12" max="12" width="14.75" style="180" customWidth="1"/>
    <col min="13" max="13" width="18.58203125" style="180" customWidth="1"/>
    <col min="14" max="14" width="16.83203125" style="177" customWidth="1"/>
    <col min="15" max="15" width="10.58203125" style="181" customWidth="1"/>
    <col min="16" max="16384" width="9" style="182"/>
  </cols>
  <sheetData>
    <row r="2" spans="1:15" s="143" customFormat="1" ht="14.25" customHeight="1">
      <c r="B2" s="183"/>
      <c r="C2" s="184"/>
      <c r="D2" s="184"/>
      <c r="E2" s="185"/>
      <c r="F2" s="185"/>
      <c r="G2" s="185"/>
      <c r="H2" s="186"/>
      <c r="I2" s="235"/>
      <c r="J2" s="236"/>
      <c r="K2" s="134"/>
      <c r="L2" s="134"/>
      <c r="M2" s="135"/>
      <c r="N2" s="236"/>
      <c r="O2" s="237"/>
    </row>
    <row r="3" spans="1:15" s="144" customFormat="1" ht="13">
      <c r="A3" s="187"/>
      <c r="B3" s="1623" t="s">
        <v>47</v>
      </c>
      <c r="C3" s="1624"/>
      <c r="D3" s="1624"/>
      <c r="E3" s="1624"/>
      <c r="F3" s="1624"/>
      <c r="G3" s="1624"/>
      <c r="H3" s="1624"/>
      <c r="I3" s="1624"/>
      <c r="J3" s="1624"/>
      <c r="K3" s="1624"/>
      <c r="L3" s="1624"/>
      <c r="M3" s="1624"/>
      <c r="N3" s="1624"/>
      <c r="O3" s="1624"/>
    </row>
    <row r="4" spans="1:15" s="144" customFormat="1" ht="14.25" customHeight="1">
      <c r="A4" s="187"/>
      <c r="B4" s="1624"/>
      <c r="C4" s="1624"/>
      <c r="D4" s="1624"/>
      <c r="E4" s="1624"/>
      <c r="F4" s="1624"/>
      <c r="G4" s="1624"/>
      <c r="H4" s="1624"/>
      <c r="I4" s="1624"/>
      <c r="J4" s="1624"/>
      <c r="K4" s="1624"/>
      <c r="L4" s="1624"/>
      <c r="M4" s="1624"/>
      <c r="N4" s="1624"/>
      <c r="O4" s="1624"/>
    </row>
    <row r="5" spans="1:15" s="144" customFormat="1" ht="14.25" customHeight="1">
      <c r="A5" s="187"/>
      <c r="B5" s="189"/>
      <c r="C5" s="190"/>
      <c r="D5" s="190"/>
      <c r="E5" s="190"/>
      <c r="F5" s="190"/>
      <c r="G5" s="190"/>
      <c r="H5" s="188"/>
      <c r="I5" s="188"/>
      <c r="J5" s="188"/>
      <c r="K5" s="189"/>
      <c r="L5" s="189"/>
      <c r="M5" s="189"/>
      <c r="N5" s="189"/>
      <c r="O5" s="188"/>
    </row>
    <row r="6" spans="1:15" s="144" customFormat="1" ht="17.5">
      <c r="A6" s="187"/>
      <c r="B6" s="191"/>
      <c r="C6" s="190"/>
      <c r="D6" s="190"/>
      <c r="E6" s="190"/>
      <c r="F6" s="190"/>
      <c r="G6" s="190"/>
      <c r="H6" s="188"/>
      <c r="I6" s="188"/>
      <c r="J6" s="188"/>
      <c r="K6" s="189"/>
      <c r="L6" s="189"/>
      <c r="M6" s="189"/>
      <c r="N6" s="189"/>
      <c r="O6" s="188"/>
    </row>
    <row r="7" spans="1:15" s="144" customFormat="1" ht="14.25" customHeight="1">
      <c r="A7" s="187"/>
      <c r="B7" s="189"/>
      <c r="C7" s="190"/>
      <c r="D7" s="190"/>
      <c r="E7" s="190"/>
      <c r="F7" s="190"/>
      <c r="G7" s="190"/>
      <c r="H7" s="188"/>
      <c r="I7" s="188"/>
      <c r="J7" s="188"/>
      <c r="K7" s="189"/>
      <c r="L7" s="189"/>
      <c r="M7" s="189"/>
      <c r="N7" s="189"/>
      <c r="O7" s="188"/>
    </row>
    <row r="8" spans="1:15" s="144" customFormat="1" ht="14.25" customHeight="1">
      <c r="A8" s="187"/>
      <c r="B8" s="189"/>
      <c r="C8" s="190"/>
      <c r="D8" s="190"/>
      <c r="E8" s="190"/>
      <c r="F8" s="190"/>
      <c r="G8" s="190"/>
      <c r="H8" s="188"/>
      <c r="I8" s="188"/>
      <c r="J8" s="188"/>
      <c r="K8" s="189"/>
      <c r="L8" s="189"/>
      <c r="M8" s="189"/>
      <c r="N8" s="189"/>
      <c r="O8" s="188"/>
    </row>
    <row r="9" spans="1:15" s="144" customFormat="1" ht="14.25" customHeight="1">
      <c r="A9" s="187"/>
      <c r="B9" s="189"/>
      <c r="C9" s="190"/>
      <c r="D9" s="190"/>
      <c r="E9" s="190"/>
      <c r="F9" s="190"/>
      <c r="G9" s="190"/>
      <c r="H9" s="188"/>
      <c r="I9" s="188"/>
      <c r="J9" s="188"/>
      <c r="K9" s="189"/>
      <c r="L9" s="189"/>
      <c r="M9" s="189"/>
      <c r="N9" s="189"/>
      <c r="O9" s="188"/>
    </row>
    <row r="10" spans="1:15" s="145" customFormat="1" ht="14.25" customHeight="1">
      <c r="A10" s="192"/>
      <c r="B10" s="193"/>
      <c r="C10" s="194"/>
      <c r="D10" s="194" t="s">
        <v>48</v>
      </c>
      <c r="E10" s="194"/>
      <c r="F10" s="194"/>
      <c r="G10" s="194"/>
      <c r="H10" s="195"/>
      <c r="I10" s="195"/>
      <c r="J10" s="195"/>
      <c r="K10" s="193"/>
      <c r="L10" s="193"/>
      <c r="M10" s="193"/>
      <c r="N10" s="193"/>
      <c r="O10" s="195"/>
    </row>
    <row r="11" spans="1:15" s="145" customFormat="1" ht="19.5" customHeight="1">
      <c r="A11" s="192"/>
      <c r="B11" s="196"/>
      <c r="C11" s="194"/>
      <c r="D11" s="194" t="s">
        <v>49</v>
      </c>
      <c r="E11" s="194"/>
      <c r="F11" s="194"/>
      <c r="G11" s="194"/>
      <c r="H11" s="195"/>
      <c r="I11" s="195"/>
      <c r="J11" s="195"/>
      <c r="K11" s="193"/>
      <c r="L11" s="193"/>
      <c r="M11" s="193"/>
      <c r="N11" s="193"/>
      <c r="O11" s="195"/>
    </row>
    <row r="12" spans="1:15" s="144" customFormat="1" ht="14.25" customHeight="1">
      <c r="A12" s="187"/>
      <c r="B12" s="189"/>
      <c r="C12" s="190"/>
      <c r="D12" s="127"/>
      <c r="E12" s="190"/>
      <c r="F12" s="190"/>
      <c r="G12" s="190"/>
      <c r="H12" s="188"/>
      <c r="I12" s="188"/>
      <c r="J12" s="188"/>
      <c r="K12" s="189"/>
      <c r="L12" s="189"/>
      <c r="M12" s="189"/>
      <c r="N12" s="189"/>
      <c r="O12" s="188"/>
    </row>
    <row r="13" spans="1:15" s="146" customFormat="1" ht="16.5" customHeight="1">
      <c r="A13" s="197"/>
      <c r="B13" s="180" t="s">
        <v>50</v>
      </c>
      <c r="C13" s="198"/>
      <c r="D13" s="198"/>
      <c r="E13" s="198"/>
      <c r="F13" s="198"/>
      <c r="G13" s="198"/>
      <c r="H13" s="199"/>
      <c r="I13" s="199"/>
      <c r="J13" s="199"/>
      <c r="K13" s="199"/>
      <c r="L13" s="134"/>
      <c r="M13" s="134"/>
      <c r="N13" s="199"/>
      <c r="O13" s="238"/>
    </row>
    <row r="14" spans="1:15" s="147" customFormat="1" ht="39.5">
      <c r="A14" s="200"/>
      <c r="B14" s="201" t="s">
        <v>51</v>
      </c>
      <c r="C14" s="202" t="s">
        <v>52</v>
      </c>
      <c r="D14" s="203" t="s">
        <v>53</v>
      </c>
      <c r="E14" s="203" t="s">
        <v>54</v>
      </c>
      <c r="F14" s="203" t="s">
        <v>55</v>
      </c>
      <c r="G14" s="203" t="s">
        <v>56</v>
      </c>
      <c r="H14" s="204" t="s">
        <v>57</v>
      </c>
      <c r="I14" s="204" t="s">
        <v>58</v>
      </c>
      <c r="J14" s="204" t="s">
        <v>59</v>
      </c>
      <c r="K14" s="204" t="s">
        <v>60</v>
      </c>
      <c r="L14" s="239" t="s">
        <v>61</v>
      </c>
      <c r="M14" s="239" t="s">
        <v>62</v>
      </c>
      <c r="N14" s="204" t="s">
        <v>63</v>
      </c>
      <c r="O14" s="240" t="s">
        <v>64</v>
      </c>
    </row>
    <row r="15" spans="1:15" s="148" customFormat="1" ht="20.149999999999999" customHeight="1">
      <c r="B15" s="1565" t="s">
        <v>65</v>
      </c>
      <c r="C15" s="697">
        <v>8</v>
      </c>
      <c r="D15" s="697">
        <v>7</v>
      </c>
      <c r="E15" s="697">
        <v>7</v>
      </c>
      <c r="F15" s="697">
        <v>7</v>
      </c>
      <c r="G15" s="697">
        <v>7</v>
      </c>
      <c r="H15" s="724" t="s">
        <v>66</v>
      </c>
      <c r="I15" s="1639" t="s">
        <v>67</v>
      </c>
      <c r="J15" s="1631" t="s">
        <v>68</v>
      </c>
      <c r="K15" s="1633" t="s">
        <v>69</v>
      </c>
      <c r="L15" s="1630" t="s">
        <v>70</v>
      </c>
      <c r="M15" s="1630" t="s">
        <v>71</v>
      </c>
      <c r="N15" s="1134" t="s">
        <v>72</v>
      </c>
      <c r="O15" s="1135" t="s">
        <v>972</v>
      </c>
    </row>
    <row r="16" spans="1:15" s="148" customFormat="1" ht="20.25" customHeight="1">
      <c r="B16" s="1553"/>
      <c r="C16" s="1178">
        <v>11</v>
      </c>
      <c r="D16" s="1178">
        <v>10</v>
      </c>
      <c r="E16" s="1178">
        <v>10</v>
      </c>
      <c r="F16" s="1178">
        <v>10</v>
      </c>
      <c r="G16" s="1178">
        <v>10</v>
      </c>
      <c r="H16" s="696" t="s">
        <v>952</v>
      </c>
      <c r="I16" s="1639"/>
      <c r="J16" s="1632"/>
      <c r="K16" s="1633"/>
      <c r="L16" s="1630"/>
      <c r="M16" s="1630"/>
      <c r="N16" s="1631" t="s">
        <v>72</v>
      </c>
      <c r="O16" s="1625" t="s">
        <v>1154</v>
      </c>
    </row>
    <row r="17" spans="1:21" s="148" customFormat="1" ht="20.25" customHeight="1">
      <c r="B17" s="1553"/>
      <c r="C17" s="206" t="s">
        <v>74</v>
      </c>
      <c r="D17" s="206" t="s">
        <v>74</v>
      </c>
      <c r="E17" s="206" t="s">
        <v>74</v>
      </c>
      <c r="F17" s="206">
        <v>9</v>
      </c>
      <c r="G17" s="206">
        <v>9</v>
      </c>
      <c r="H17" s="696" t="s">
        <v>714</v>
      </c>
      <c r="I17" s="1639"/>
      <c r="J17" s="1632"/>
      <c r="K17" s="1633"/>
      <c r="L17" s="1630"/>
      <c r="M17" s="1630"/>
      <c r="N17" s="1631"/>
      <c r="O17" s="1625"/>
    </row>
    <row r="18" spans="1:21" s="149" customFormat="1" ht="20.149999999999999" customHeight="1">
      <c r="B18" s="1634" t="s">
        <v>1486</v>
      </c>
      <c r="C18" s="986">
        <v>16</v>
      </c>
      <c r="D18" s="753">
        <v>14.5</v>
      </c>
      <c r="E18" s="753">
        <v>14.5</v>
      </c>
      <c r="F18" s="753">
        <v>14.5</v>
      </c>
      <c r="G18" s="753">
        <v>14.5</v>
      </c>
      <c r="H18" s="407" t="s">
        <v>1581</v>
      </c>
      <c r="I18" s="1639"/>
      <c r="J18" s="1633" t="s">
        <v>68</v>
      </c>
      <c r="K18" s="1633"/>
      <c r="L18" s="1630"/>
      <c r="M18" s="1630"/>
      <c r="N18" s="1533" t="s">
        <v>76</v>
      </c>
      <c r="O18" s="1625" t="s">
        <v>973</v>
      </c>
      <c r="P18" s="244"/>
      <c r="Q18" s="244"/>
      <c r="R18" s="244"/>
      <c r="S18" s="244"/>
      <c r="T18" s="244"/>
      <c r="U18" s="244"/>
    </row>
    <row r="19" spans="1:21" s="149" customFormat="1" ht="20.149999999999999" customHeight="1">
      <c r="B19" s="1635"/>
      <c r="C19" s="986" t="s">
        <v>74</v>
      </c>
      <c r="D19" s="753" t="s">
        <v>74</v>
      </c>
      <c r="E19" s="753">
        <v>11</v>
      </c>
      <c r="F19" s="753">
        <v>11</v>
      </c>
      <c r="G19" s="753">
        <v>11</v>
      </c>
      <c r="H19" s="407" t="s">
        <v>1004</v>
      </c>
      <c r="I19" s="1639"/>
      <c r="J19" s="1632"/>
      <c r="K19" s="1633"/>
      <c r="L19" s="1630"/>
      <c r="M19" s="1630"/>
      <c r="N19" s="1533"/>
      <c r="O19" s="1625"/>
      <c r="P19" s="244"/>
      <c r="Q19" s="244"/>
      <c r="R19" s="244"/>
      <c r="S19" s="244"/>
      <c r="T19" s="244"/>
      <c r="U19" s="244"/>
    </row>
    <row r="20" spans="1:21" s="149" customFormat="1" ht="20.149999999999999" customHeight="1">
      <c r="B20" s="1635"/>
      <c r="C20" s="986" t="s">
        <v>74</v>
      </c>
      <c r="D20" s="753" t="s">
        <v>74</v>
      </c>
      <c r="E20" s="753">
        <v>10</v>
      </c>
      <c r="F20" s="753">
        <v>10</v>
      </c>
      <c r="G20" s="753">
        <v>10</v>
      </c>
      <c r="H20" s="407" t="s">
        <v>1005</v>
      </c>
      <c r="I20" s="1639"/>
      <c r="J20" s="1632"/>
      <c r="K20" s="1633"/>
      <c r="L20" s="1630"/>
      <c r="M20" s="1630"/>
      <c r="N20" s="1533"/>
      <c r="O20" s="1625"/>
    </row>
    <row r="21" spans="1:21" s="149" customFormat="1" ht="20.149999999999999" customHeight="1">
      <c r="B21" s="1635"/>
      <c r="C21" s="986" t="s">
        <v>74</v>
      </c>
      <c r="D21" s="753" t="s">
        <v>74</v>
      </c>
      <c r="E21" s="753">
        <v>9.5</v>
      </c>
      <c r="F21" s="753">
        <v>9.5</v>
      </c>
      <c r="G21" s="753">
        <v>9.5</v>
      </c>
      <c r="H21" s="752" t="s">
        <v>1006</v>
      </c>
      <c r="I21" s="1639"/>
      <c r="J21" s="1632"/>
      <c r="K21" s="1633"/>
      <c r="L21" s="1630"/>
      <c r="M21" s="1630"/>
      <c r="N21" s="1533"/>
      <c r="O21" s="1625"/>
    </row>
    <row r="22" spans="1:21" s="149" customFormat="1" ht="20.149999999999999" customHeight="1">
      <c r="B22" s="1635"/>
      <c r="C22" s="394">
        <v>15.5</v>
      </c>
      <c r="D22" s="206">
        <v>11</v>
      </c>
      <c r="E22" s="206">
        <v>11</v>
      </c>
      <c r="F22" s="206">
        <v>11</v>
      </c>
      <c r="G22" s="206">
        <v>11</v>
      </c>
      <c r="H22" s="407" t="s">
        <v>1267</v>
      </c>
      <c r="I22" s="1639"/>
      <c r="J22" s="1633" t="s">
        <v>77</v>
      </c>
      <c r="K22" s="1625" t="s">
        <v>78</v>
      </c>
      <c r="L22" s="1637" t="s">
        <v>79</v>
      </c>
      <c r="M22" s="1638" t="s">
        <v>80</v>
      </c>
      <c r="N22" s="1533" t="s">
        <v>76</v>
      </c>
      <c r="O22" s="1625" t="s">
        <v>81</v>
      </c>
    </row>
    <row r="23" spans="1:21" s="149" customFormat="1" ht="20.149999999999999" customHeight="1">
      <c r="B23" s="1635"/>
      <c r="C23" s="394">
        <v>15</v>
      </c>
      <c r="D23" s="206">
        <v>10</v>
      </c>
      <c r="E23" s="206">
        <v>10</v>
      </c>
      <c r="F23" s="206">
        <v>10</v>
      </c>
      <c r="G23" s="206">
        <v>10</v>
      </c>
      <c r="H23" s="407" t="s">
        <v>82</v>
      </c>
      <c r="I23" s="1639"/>
      <c r="J23" s="1633"/>
      <c r="K23" s="1625"/>
      <c r="L23" s="1637"/>
      <c r="M23" s="1638"/>
      <c r="N23" s="1533"/>
      <c r="O23" s="1625"/>
    </row>
    <row r="24" spans="1:21" s="149" customFormat="1" ht="20.149999999999999" customHeight="1">
      <c r="B24" s="1635"/>
      <c r="C24" s="986" t="s">
        <v>74</v>
      </c>
      <c r="D24" s="753" t="s">
        <v>74</v>
      </c>
      <c r="E24" s="206">
        <v>7.5</v>
      </c>
      <c r="F24" s="206">
        <v>7.5</v>
      </c>
      <c r="G24" s="206">
        <v>7.5</v>
      </c>
      <c r="H24" s="407" t="s">
        <v>1450</v>
      </c>
      <c r="I24" s="1639"/>
      <c r="J24" s="1633"/>
      <c r="K24" s="1625"/>
      <c r="L24" s="1637"/>
      <c r="M24" s="1638"/>
      <c r="N24" s="1533"/>
      <c r="O24" s="1625"/>
    </row>
    <row r="25" spans="1:21" s="149" customFormat="1" ht="20.149999999999999" customHeight="1">
      <c r="B25" s="1635"/>
      <c r="C25" s="986" t="s">
        <v>74</v>
      </c>
      <c r="D25" s="753" t="s">
        <v>74</v>
      </c>
      <c r="E25" s="206">
        <v>7</v>
      </c>
      <c r="F25" s="206">
        <v>7</v>
      </c>
      <c r="G25" s="206">
        <v>7</v>
      </c>
      <c r="H25" s="407" t="s">
        <v>1451</v>
      </c>
      <c r="I25" s="1639"/>
      <c r="J25" s="1633"/>
      <c r="K25" s="1625"/>
      <c r="L25" s="1637"/>
      <c r="M25" s="1638"/>
      <c r="N25" s="1533"/>
      <c r="O25" s="1625"/>
    </row>
    <row r="26" spans="1:21" s="149" customFormat="1" ht="20.149999999999999" customHeight="1">
      <c r="B26" s="1635"/>
      <c r="C26" s="986" t="s">
        <v>74</v>
      </c>
      <c r="D26" s="753" t="s">
        <v>74</v>
      </c>
      <c r="E26" s="206">
        <v>6.5</v>
      </c>
      <c r="F26" s="206">
        <v>6.5</v>
      </c>
      <c r="G26" s="206">
        <v>6.5</v>
      </c>
      <c r="H26" s="407" t="s">
        <v>1452</v>
      </c>
      <c r="I26" s="1639"/>
      <c r="J26" s="1633"/>
      <c r="K26" s="1625"/>
      <c r="L26" s="1637"/>
      <c r="M26" s="1638"/>
      <c r="N26" s="1533"/>
      <c r="O26" s="1625"/>
    </row>
    <row r="27" spans="1:21" s="150" customFormat="1" ht="14.25" customHeight="1">
      <c r="B27" s="207"/>
      <c r="C27" s="208"/>
      <c r="D27" s="209"/>
      <c r="E27" s="209"/>
      <c r="F27" s="209"/>
      <c r="G27" s="209"/>
      <c r="H27" s="210"/>
      <c r="I27" s="245"/>
      <c r="J27" s="245"/>
      <c r="K27" s="245"/>
      <c r="L27" s="246"/>
      <c r="M27" s="246"/>
      <c r="N27" s="397"/>
      <c r="O27" s="247"/>
    </row>
    <row r="28" spans="1:21" s="151" customFormat="1" ht="20.149999999999999" customHeight="1">
      <c r="B28" s="1565" t="s">
        <v>83</v>
      </c>
      <c r="C28" s="402">
        <v>24</v>
      </c>
      <c r="D28" s="402">
        <v>16.5</v>
      </c>
      <c r="E28" s="402">
        <v>16.5</v>
      </c>
      <c r="F28" s="402">
        <v>16.5</v>
      </c>
      <c r="G28" s="402">
        <v>16.5</v>
      </c>
      <c r="H28" s="205" t="s">
        <v>84</v>
      </c>
      <c r="I28" s="243" t="s">
        <v>85</v>
      </c>
      <c r="J28" s="224" t="s">
        <v>86</v>
      </c>
      <c r="K28" s="248" t="s">
        <v>87</v>
      </c>
      <c r="L28" s="249" t="s">
        <v>88</v>
      </c>
      <c r="M28" s="249" t="s">
        <v>89</v>
      </c>
      <c r="N28" s="215" t="s">
        <v>90</v>
      </c>
      <c r="O28" s="708" t="s">
        <v>971</v>
      </c>
    </row>
    <row r="29" spans="1:21" s="151" customFormat="1" ht="20.149999999999999" customHeight="1">
      <c r="B29" s="1554"/>
      <c r="C29" s="402">
        <v>24</v>
      </c>
      <c r="D29" s="402">
        <v>16.5</v>
      </c>
      <c r="E29" s="402">
        <v>16.5</v>
      </c>
      <c r="F29" s="402">
        <v>16.5</v>
      </c>
      <c r="G29" s="402">
        <v>16.5</v>
      </c>
      <c r="H29" s="680" t="s">
        <v>936</v>
      </c>
      <c r="I29" s="243" t="s">
        <v>92</v>
      </c>
      <c r="J29" s="250" t="s">
        <v>68</v>
      </c>
      <c r="K29" s="250" t="s">
        <v>93</v>
      </c>
      <c r="L29" s="241" t="s">
        <v>70</v>
      </c>
      <c r="M29" s="242" t="s">
        <v>71</v>
      </c>
      <c r="N29" s="251" t="s">
        <v>94</v>
      </c>
      <c r="O29" s="234" t="s">
        <v>73</v>
      </c>
    </row>
    <row r="30" spans="1:21" s="144" customFormat="1" ht="15.75" customHeight="1">
      <c r="B30" s="211"/>
      <c r="C30" s="212" t="s">
        <v>95</v>
      </c>
      <c r="D30" s="213"/>
      <c r="E30" s="213"/>
      <c r="F30" s="213"/>
      <c r="G30" s="213"/>
      <c r="H30" s="214"/>
      <c r="I30" s="214"/>
      <c r="J30" s="214"/>
      <c r="K30" s="214"/>
      <c r="L30" s="252"/>
      <c r="M30" s="252"/>
      <c r="N30" s="214"/>
      <c r="O30" s="214"/>
    </row>
    <row r="31" spans="1:21" s="152" customFormat="1" ht="30.75" customHeight="1">
      <c r="A31" s="211"/>
      <c r="B31" s="215" t="s">
        <v>96</v>
      </c>
      <c r="C31" s="216" t="s">
        <v>52</v>
      </c>
      <c r="D31" s="216" t="s">
        <v>53</v>
      </c>
      <c r="E31" s="216" t="s">
        <v>54</v>
      </c>
      <c r="F31" s="216" t="s">
        <v>55</v>
      </c>
      <c r="G31" s="216" t="s">
        <v>56</v>
      </c>
      <c r="H31" s="204" t="s">
        <v>57</v>
      </c>
      <c r="I31" s="204" t="s">
        <v>58</v>
      </c>
      <c r="J31" s="204" t="s">
        <v>59</v>
      </c>
      <c r="K31" s="204" t="s">
        <v>60</v>
      </c>
      <c r="L31" s="204" t="s">
        <v>97</v>
      </c>
      <c r="M31" s="204" t="s">
        <v>98</v>
      </c>
      <c r="N31" s="204" t="s">
        <v>63</v>
      </c>
      <c r="O31" s="240" t="s">
        <v>64</v>
      </c>
    </row>
    <row r="32" spans="1:21" s="152" customFormat="1" ht="32.25" hidden="1" customHeight="1">
      <c r="B32" s="1634" t="s">
        <v>99</v>
      </c>
      <c r="C32" s="217">
        <v>27</v>
      </c>
      <c r="D32" s="217">
        <v>20</v>
      </c>
      <c r="E32" s="217">
        <v>19</v>
      </c>
      <c r="F32" s="217">
        <v>18</v>
      </c>
      <c r="G32" s="218">
        <v>18</v>
      </c>
      <c r="H32" s="219" t="s">
        <v>100</v>
      </c>
      <c r="I32" s="1508" t="s">
        <v>101</v>
      </c>
      <c r="J32" s="1543" t="s">
        <v>102</v>
      </c>
      <c r="K32" s="253" t="s">
        <v>87</v>
      </c>
      <c r="L32" s="254" t="s">
        <v>88</v>
      </c>
      <c r="M32" s="254" t="s">
        <v>89</v>
      </c>
      <c r="N32" s="734" t="s">
        <v>76</v>
      </c>
      <c r="O32" s="255" t="s">
        <v>103</v>
      </c>
      <c r="P32" s="114"/>
      <c r="Q32" s="114"/>
      <c r="R32" s="114"/>
      <c r="S32" s="114"/>
      <c r="T32" s="114"/>
      <c r="U32" s="114"/>
    </row>
    <row r="33" spans="2:21" s="152" customFormat="1" ht="20.149999999999999" customHeight="1">
      <c r="B33" s="1635"/>
      <c r="C33" s="220">
        <v>15.5</v>
      </c>
      <c r="D33" s="220">
        <v>10.5</v>
      </c>
      <c r="E33" s="220">
        <f>D33-1</f>
        <v>9.5</v>
      </c>
      <c r="F33" s="220">
        <f t="shared" ref="F33:G33" si="0">E33-1</f>
        <v>8.5</v>
      </c>
      <c r="G33" s="220">
        <f t="shared" si="0"/>
        <v>7.5</v>
      </c>
      <c r="H33" s="814" t="s">
        <v>1081</v>
      </c>
      <c r="I33" s="1509"/>
      <c r="J33" s="1543"/>
      <c r="K33" s="1503" t="s">
        <v>78</v>
      </c>
      <c r="L33" s="1544" t="s">
        <v>79</v>
      </c>
      <c r="M33" s="1544" t="s">
        <v>80</v>
      </c>
      <c r="N33" s="1513" t="s">
        <v>985</v>
      </c>
      <c r="O33" s="1626">
        <v>4</v>
      </c>
      <c r="P33" s="114"/>
      <c r="Q33" s="114"/>
      <c r="R33" s="114"/>
      <c r="S33" s="114"/>
      <c r="T33" s="114"/>
      <c r="U33" s="114"/>
    </row>
    <row r="34" spans="2:21" s="152" customFormat="1" ht="20" customHeight="1">
      <c r="B34" s="1635"/>
      <c r="C34" s="979" t="s">
        <v>74</v>
      </c>
      <c r="D34" s="979" t="s">
        <v>74</v>
      </c>
      <c r="E34" s="220">
        <v>8.5</v>
      </c>
      <c r="F34" s="220">
        <f>E34-1</f>
        <v>7.5</v>
      </c>
      <c r="G34" s="220">
        <f>F34-1</f>
        <v>6.5</v>
      </c>
      <c r="H34" s="813" t="s">
        <v>953</v>
      </c>
      <c r="I34" s="1537"/>
      <c r="J34" s="1543"/>
      <c r="K34" s="1640"/>
      <c r="L34" s="1558"/>
      <c r="M34" s="1558"/>
      <c r="N34" s="1513"/>
      <c r="O34" s="1626"/>
      <c r="P34" s="114"/>
      <c r="Q34" s="114"/>
      <c r="R34" s="114"/>
      <c r="S34" s="114"/>
      <c r="T34" s="114"/>
      <c r="U34" s="114"/>
    </row>
    <row r="35" spans="2:21" s="152" customFormat="1" ht="20" customHeight="1">
      <c r="B35" s="1635"/>
      <c r="C35" s="1350">
        <v>21</v>
      </c>
      <c r="D35" s="979">
        <v>16</v>
      </c>
      <c r="E35" s="979">
        <v>16</v>
      </c>
      <c r="F35" s="979">
        <v>16</v>
      </c>
      <c r="G35" s="979">
        <v>16</v>
      </c>
      <c r="H35" s="1346" t="s">
        <v>1550</v>
      </c>
      <c r="I35" s="1508" t="s">
        <v>1556</v>
      </c>
      <c r="J35" s="1508" t="s">
        <v>1557</v>
      </c>
      <c r="K35" s="1640"/>
      <c r="L35" s="1558"/>
      <c r="M35" s="1558"/>
      <c r="N35" s="1513"/>
      <c r="O35" s="1619" t="s">
        <v>1556</v>
      </c>
      <c r="P35" s="114"/>
      <c r="Q35" s="114"/>
      <c r="R35" s="114"/>
      <c r="S35" s="114"/>
      <c r="T35" s="114"/>
      <c r="U35" s="114"/>
    </row>
    <row r="36" spans="2:21" s="152" customFormat="1" ht="20" customHeight="1">
      <c r="B36" s="1635"/>
      <c r="C36" s="1350">
        <v>21</v>
      </c>
      <c r="D36" s="979">
        <v>14</v>
      </c>
      <c r="E36" s="979">
        <v>14</v>
      </c>
      <c r="F36" s="979">
        <v>14</v>
      </c>
      <c r="G36" s="979">
        <v>14</v>
      </c>
      <c r="H36" s="1346" t="s">
        <v>1551</v>
      </c>
      <c r="I36" s="1509"/>
      <c r="J36" s="1509"/>
      <c r="K36" s="1640"/>
      <c r="L36" s="1558"/>
      <c r="M36" s="1558"/>
      <c r="N36" s="1513"/>
      <c r="O36" s="1620"/>
      <c r="P36" s="114"/>
      <c r="Q36" s="114"/>
      <c r="R36" s="114"/>
      <c r="S36" s="114"/>
      <c r="T36" s="114"/>
      <c r="U36" s="114"/>
    </row>
    <row r="37" spans="2:21" s="152" customFormat="1" ht="20" customHeight="1">
      <c r="B37" s="1635"/>
      <c r="C37" s="1350">
        <v>21</v>
      </c>
      <c r="D37" s="979">
        <v>12</v>
      </c>
      <c r="E37" s="979">
        <v>12</v>
      </c>
      <c r="F37" s="979">
        <v>12</v>
      </c>
      <c r="G37" s="979">
        <v>12</v>
      </c>
      <c r="H37" s="1346" t="s">
        <v>1552</v>
      </c>
      <c r="I37" s="1509"/>
      <c r="J37" s="1509"/>
      <c r="K37" s="1640"/>
      <c r="L37" s="1558"/>
      <c r="M37" s="1558"/>
      <c r="N37" s="1513"/>
      <c r="O37" s="1620"/>
      <c r="P37" s="114"/>
      <c r="Q37" s="114"/>
      <c r="R37" s="114"/>
      <c r="S37" s="114"/>
      <c r="T37" s="114"/>
      <c r="U37" s="114"/>
    </row>
    <row r="38" spans="2:21" s="152" customFormat="1" ht="20" customHeight="1">
      <c r="B38" s="1635"/>
      <c r="C38" s="1350">
        <v>21</v>
      </c>
      <c r="D38" s="979">
        <v>13</v>
      </c>
      <c r="E38" s="979">
        <v>13</v>
      </c>
      <c r="F38" s="979">
        <v>13</v>
      </c>
      <c r="G38" s="979">
        <v>13</v>
      </c>
      <c r="H38" s="1346" t="s">
        <v>1553</v>
      </c>
      <c r="I38" s="1509"/>
      <c r="J38" s="1509"/>
      <c r="K38" s="1640"/>
      <c r="L38" s="1558"/>
      <c r="M38" s="1558"/>
      <c r="N38" s="1513"/>
      <c r="O38" s="1620"/>
      <c r="P38" s="114"/>
      <c r="Q38" s="114"/>
      <c r="R38" s="114"/>
      <c r="S38" s="114"/>
      <c r="T38" s="114"/>
      <c r="U38" s="114"/>
    </row>
    <row r="39" spans="2:21" s="152" customFormat="1" ht="20" customHeight="1">
      <c r="B39" s="1635"/>
      <c r="C39" s="1350">
        <v>21</v>
      </c>
      <c r="D39" s="979">
        <v>11</v>
      </c>
      <c r="E39" s="979">
        <v>11</v>
      </c>
      <c r="F39" s="979">
        <v>11</v>
      </c>
      <c r="G39" s="979">
        <v>11</v>
      </c>
      <c r="H39" s="1346" t="s">
        <v>1554</v>
      </c>
      <c r="I39" s="1509"/>
      <c r="J39" s="1509"/>
      <c r="K39" s="1640"/>
      <c r="L39" s="1558"/>
      <c r="M39" s="1558"/>
      <c r="N39" s="1513"/>
      <c r="O39" s="1620"/>
      <c r="P39" s="114"/>
      <c r="Q39" s="114"/>
      <c r="R39" s="114"/>
      <c r="S39" s="114"/>
      <c r="T39" s="114"/>
      <c r="U39" s="114"/>
    </row>
    <row r="40" spans="2:21" s="152" customFormat="1" ht="20" customHeight="1">
      <c r="B40" s="1635"/>
      <c r="C40" s="1350">
        <v>21</v>
      </c>
      <c r="D40" s="979">
        <v>10</v>
      </c>
      <c r="E40" s="979">
        <v>10</v>
      </c>
      <c r="F40" s="979">
        <v>10</v>
      </c>
      <c r="G40" s="979">
        <v>10</v>
      </c>
      <c r="H40" s="1346" t="s">
        <v>1555</v>
      </c>
      <c r="I40" s="1537"/>
      <c r="J40" s="1537"/>
      <c r="K40" s="1504"/>
      <c r="L40" s="1545"/>
      <c r="M40" s="1545"/>
      <c r="N40" s="1522"/>
      <c r="O40" s="1621"/>
      <c r="P40" s="114"/>
      <c r="Q40" s="114"/>
      <c r="R40" s="114"/>
      <c r="S40" s="114"/>
      <c r="T40" s="114"/>
      <c r="U40" s="114"/>
    </row>
    <row r="41" spans="2:21" s="152" customFormat="1" ht="20.149999999999999" customHeight="1">
      <c r="B41" s="1635"/>
      <c r="C41" s="748">
        <v>21</v>
      </c>
      <c r="D41" s="722">
        <v>15</v>
      </c>
      <c r="E41" s="404">
        <v>14</v>
      </c>
      <c r="F41" s="404">
        <v>13</v>
      </c>
      <c r="G41" s="404">
        <v>12</v>
      </c>
      <c r="H41" s="848" t="s">
        <v>1071</v>
      </c>
      <c r="I41" s="731" t="s">
        <v>989</v>
      </c>
      <c r="J41" s="731" t="s">
        <v>988</v>
      </c>
      <c r="K41" s="737" t="s">
        <v>87</v>
      </c>
      <c r="L41" s="736" t="s">
        <v>88</v>
      </c>
      <c r="M41" s="736" t="s">
        <v>89</v>
      </c>
      <c r="N41" s="473" t="s">
        <v>986</v>
      </c>
      <c r="O41" s="743" t="s">
        <v>987</v>
      </c>
      <c r="P41" s="114"/>
      <c r="Q41" s="114"/>
      <c r="R41" s="114"/>
      <c r="S41" s="114"/>
      <c r="T41" s="114"/>
      <c r="U41" s="114"/>
    </row>
    <row r="42" spans="2:21" s="152" customFormat="1" ht="20.149999999999999" customHeight="1">
      <c r="B42" s="1635"/>
      <c r="C42" s="438" t="s">
        <v>74</v>
      </c>
      <c r="D42" s="403">
        <v>16</v>
      </c>
      <c r="E42" s="403">
        <v>16</v>
      </c>
      <c r="F42" s="403">
        <v>15</v>
      </c>
      <c r="G42" s="403">
        <v>13</v>
      </c>
      <c r="H42" s="805" t="s">
        <v>689</v>
      </c>
      <c r="I42" s="683" t="s">
        <v>104</v>
      </c>
      <c r="J42" s="684" t="s">
        <v>86</v>
      </c>
      <c r="K42" s="686" t="s">
        <v>87</v>
      </c>
      <c r="L42" s="685" t="s">
        <v>88</v>
      </c>
      <c r="M42" s="685" t="s">
        <v>89</v>
      </c>
      <c r="N42" s="1513" t="s">
        <v>661</v>
      </c>
      <c r="O42" s="1312" t="s">
        <v>971</v>
      </c>
      <c r="P42" s="114"/>
      <c r="Q42" s="114"/>
      <c r="R42" s="114"/>
      <c r="S42" s="114"/>
      <c r="T42" s="114"/>
      <c r="U42" s="114"/>
    </row>
    <row r="43" spans="2:21" s="152" customFormat="1" ht="20.149999999999999" customHeight="1">
      <c r="B43" s="1635"/>
      <c r="C43" s="802">
        <v>14.5</v>
      </c>
      <c r="D43" s="802">
        <v>10.5</v>
      </c>
      <c r="E43" s="802">
        <f>D43</f>
        <v>10.5</v>
      </c>
      <c r="F43" s="802">
        <f>E43-0.5</f>
        <v>10</v>
      </c>
      <c r="G43" s="802">
        <f>F43-0.5</f>
        <v>9.5</v>
      </c>
      <c r="H43" s="819" t="s">
        <v>1159</v>
      </c>
      <c r="I43" s="1543" t="s">
        <v>105</v>
      </c>
      <c r="J43" s="1543" t="s">
        <v>106</v>
      </c>
      <c r="K43" s="1535" t="s">
        <v>1026</v>
      </c>
      <c r="L43" s="1514" t="s">
        <v>1027</v>
      </c>
      <c r="M43" s="1514" t="s">
        <v>1029</v>
      </c>
      <c r="N43" s="1513"/>
      <c r="O43" s="1538" t="s">
        <v>1496</v>
      </c>
      <c r="P43" s="114"/>
      <c r="Q43" s="114"/>
      <c r="R43" s="114"/>
      <c r="S43" s="114"/>
    </row>
    <row r="44" spans="2:21" s="152" customFormat="1" ht="20.149999999999999" customHeight="1">
      <c r="B44" s="1635"/>
      <c r="C44" s="220" t="s">
        <v>74</v>
      </c>
      <c r="D44" s="220" t="s">
        <v>74</v>
      </c>
      <c r="E44" s="1313">
        <v>8.5</v>
      </c>
      <c r="F44" s="1313">
        <f>E44</f>
        <v>8.5</v>
      </c>
      <c r="G44" s="1313">
        <f>E44</f>
        <v>8.5</v>
      </c>
      <c r="H44" s="819" t="s">
        <v>714</v>
      </c>
      <c r="I44" s="1543"/>
      <c r="J44" s="1543"/>
      <c r="K44" s="1535"/>
      <c r="L44" s="1514"/>
      <c r="M44" s="1514"/>
      <c r="N44" s="1513"/>
      <c r="O44" s="1538"/>
      <c r="P44" s="114"/>
      <c r="Q44" s="114"/>
      <c r="R44" s="114"/>
      <c r="S44" s="114"/>
    </row>
    <row r="45" spans="2:21" s="152" customFormat="1" ht="20.149999999999999" customHeight="1">
      <c r="B45" s="1635"/>
      <c r="C45" s="1118">
        <v>30</v>
      </c>
      <c r="D45" s="1118">
        <v>19</v>
      </c>
      <c r="E45" s="1315">
        <v>16</v>
      </c>
      <c r="F45" s="1315">
        <v>14</v>
      </c>
      <c r="G45" s="1315">
        <v>13</v>
      </c>
      <c r="H45" s="820" t="s">
        <v>1072</v>
      </c>
      <c r="I45" s="778" t="s">
        <v>1025</v>
      </c>
      <c r="J45" s="1562" t="s">
        <v>1024</v>
      </c>
      <c r="K45" s="781" t="s">
        <v>107</v>
      </c>
      <c r="L45" s="780" t="s">
        <v>1028</v>
      </c>
      <c r="M45" s="780" t="s">
        <v>109</v>
      </c>
      <c r="N45" s="1513"/>
      <c r="O45" s="1345" t="s">
        <v>1556</v>
      </c>
      <c r="P45" s="114"/>
      <c r="Q45" s="114"/>
      <c r="R45" s="114"/>
      <c r="S45" s="114"/>
    </row>
    <row r="46" spans="2:21" s="152" customFormat="1" ht="20.149999999999999" customHeight="1">
      <c r="B46" s="1635"/>
      <c r="C46" s="802">
        <v>18</v>
      </c>
      <c r="D46" s="802">
        <v>13.5</v>
      </c>
      <c r="E46" s="802">
        <v>13.5</v>
      </c>
      <c r="F46" s="802">
        <v>13.5</v>
      </c>
      <c r="G46" s="802">
        <v>13.5</v>
      </c>
      <c r="H46" s="805" t="s">
        <v>671</v>
      </c>
      <c r="I46" s="783" t="s">
        <v>1025</v>
      </c>
      <c r="J46" s="1537"/>
      <c r="K46" s="250" t="s">
        <v>93</v>
      </c>
      <c r="L46" s="782" t="s">
        <v>70</v>
      </c>
      <c r="M46" s="784" t="s">
        <v>71</v>
      </c>
      <c r="N46" s="1513"/>
      <c r="O46" s="773" t="s">
        <v>974</v>
      </c>
      <c r="P46" s="114"/>
      <c r="Q46" s="114"/>
      <c r="R46" s="114"/>
      <c r="S46" s="114"/>
      <c r="T46" s="114"/>
    </row>
    <row r="47" spans="2:21" s="152" customFormat="1" ht="20.149999999999999" customHeight="1">
      <c r="B47" s="1636"/>
      <c r="C47" s="802">
        <v>15</v>
      </c>
      <c r="D47" s="802">
        <v>9.5</v>
      </c>
      <c r="E47" s="802">
        <v>9.5</v>
      </c>
      <c r="F47" s="802">
        <v>9.5</v>
      </c>
      <c r="G47" s="802">
        <v>9.5</v>
      </c>
      <c r="H47" s="214" t="s">
        <v>1558</v>
      </c>
      <c r="I47" s="1344" t="s">
        <v>626</v>
      </c>
      <c r="J47" s="338" t="s">
        <v>1557</v>
      </c>
      <c r="K47" s="250" t="s">
        <v>93</v>
      </c>
      <c r="L47" s="782" t="s">
        <v>159</v>
      </c>
      <c r="M47" s="1348" t="s">
        <v>71</v>
      </c>
      <c r="N47" s="235" t="s">
        <v>1559</v>
      </c>
      <c r="O47" s="1347" t="s">
        <v>1560</v>
      </c>
      <c r="P47" s="114"/>
      <c r="Q47" s="114"/>
      <c r="R47" s="114"/>
      <c r="S47" s="114"/>
      <c r="T47" s="114"/>
    </row>
    <row r="48" spans="2:21" s="144" customFormat="1" ht="27.75" customHeight="1">
      <c r="B48" s="1645" t="s">
        <v>641</v>
      </c>
      <c r="C48" s="1645"/>
      <c r="D48" s="1645"/>
      <c r="E48" s="1645"/>
      <c r="F48" s="1645"/>
      <c r="G48" s="1645"/>
      <c r="H48" s="1645"/>
      <c r="I48" s="1645"/>
      <c r="J48" s="1645"/>
      <c r="K48" s="1645"/>
      <c r="L48" s="1645"/>
      <c r="M48" s="1645"/>
      <c r="N48" s="1645"/>
      <c r="O48" s="1645"/>
      <c r="P48" s="114"/>
      <c r="Q48" s="114"/>
      <c r="R48" s="114"/>
      <c r="S48" s="114"/>
    </row>
    <row r="49" spans="2:19" s="144" customFormat="1" ht="20.149999999999999" customHeight="1">
      <c r="B49" s="1646" t="s">
        <v>111</v>
      </c>
      <c r="C49" s="421" t="s">
        <v>74</v>
      </c>
      <c r="D49" s="421">
        <v>27</v>
      </c>
      <c r="E49" s="421">
        <v>27</v>
      </c>
      <c r="F49" s="421">
        <v>27</v>
      </c>
      <c r="G49" s="421">
        <v>27</v>
      </c>
      <c r="H49" s="815" t="s">
        <v>1082</v>
      </c>
      <c r="I49" s="469" t="s">
        <v>105</v>
      </c>
      <c r="J49" s="469" t="s">
        <v>106</v>
      </c>
      <c r="K49" s="1600" t="s">
        <v>87</v>
      </c>
      <c r="L49" s="1544" t="s">
        <v>88</v>
      </c>
      <c r="M49" s="1544" t="s">
        <v>89</v>
      </c>
      <c r="N49" s="1641" t="s">
        <v>112</v>
      </c>
      <c r="O49" s="818" t="s">
        <v>1156</v>
      </c>
      <c r="P49" s="114"/>
      <c r="Q49" s="114"/>
      <c r="R49" s="114"/>
      <c r="S49" s="114"/>
    </row>
    <row r="50" spans="2:19" s="144" customFormat="1" ht="20.149999999999999" customHeight="1">
      <c r="B50" s="1646"/>
      <c r="C50" s="1230" t="s">
        <v>74</v>
      </c>
      <c r="D50" s="1231">
        <v>23</v>
      </c>
      <c r="E50" s="1231">
        <v>22</v>
      </c>
      <c r="F50" s="1231">
        <v>21</v>
      </c>
      <c r="G50" s="1231">
        <v>20</v>
      </c>
      <c r="H50" s="455" t="s">
        <v>690</v>
      </c>
      <c r="I50" s="470" t="s">
        <v>113</v>
      </c>
      <c r="J50" s="471" t="s">
        <v>114</v>
      </c>
      <c r="K50" s="1601"/>
      <c r="L50" s="1558"/>
      <c r="M50" s="1558"/>
      <c r="N50" s="1642"/>
      <c r="O50" s="709" t="s">
        <v>970</v>
      </c>
      <c r="P50" s="114"/>
      <c r="Q50" s="114"/>
      <c r="R50" s="114"/>
      <c r="S50" s="114"/>
    </row>
    <row r="51" spans="2:19" s="144" customFormat="1" ht="20.149999999999999" customHeight="1">
      <c r="B51" s="1646"/>
      <c r="C51" s="1230">
        <v>8</v>
      </c>
      <c r="D51" s="1231">
        <v>6</v>
      </c>
      <c r="E51" s="1231">
        <v>5</v>
      </c>
      <c r="F51" s="1231">
        <v>5</v>
      </c>
      <c r="G51" s="1231">
        <v>5</v>
      </c>
      <c r="H51" s="455" t="s">
        <v>939</v>
      </c>
      <c r="I51" s="681" t="s">
        <v>67</v>
      </c>
      <c r="J51" s="455" t="s">
        <v>719</v>
      </c>
      <c r="K51" s="472" t="s">
        <v>93</v>
      </c>
      <c r="L51" s="454" t="s">
        <v>636</v>
      </c>
      <c r="M51" s="454" t="s">
        <v>637</v>
      </c>
      <c r="N51" s="1345" t="s">
        <v>1561</v>
      </c>
      <c r="O51" s="715" t="s">
        <v>975</v>
      </c>
      <c r="P51" s="114"/>
      <c r="Q51" s="114"/>
      <c r="R51" s="114"/>
      <c r="S51" s="114"/>
    </row>
    <row r="52" spans="2:19" s="144" customFormat="1" ht="20.149999999999999" customHeight="1">
      <c r="B52" s="288"/>
      <c r="C52" s="462"/>
      <c r="D52" s="463"/>
      <c r="E52" s="463"/>
      <c r="F52" s="463"/>
      <c r="G52" s="463"/>
      <c r="H52" s="464"/>
      <c r="I52" s="465"/>
      <c r="J52" s="464"/>
      <c r="K52" s="466"/>
      <c r="L52" s="467"/>
      <c r="M52" s="467"/>
      <c r="N52" s="468"/>
      <c r="O52" s="290"/>
      <c r="P52" s="114"/>
      <c r="Q52" s="114"/>
      <c r="R52" s="114"/>
      <c r="S52" s="114"/>
    </row>
    <row r="53" spans="2:19" s="144" customFormat="1" ht="20.149999999999999" customHeight="1">
      <c r="B53" s="461" t="s">
        <v>642</v>
      </c>
      <c r="C53" s="459">
        <v>12</v>
      </c>
      <c r="D53" s="459">
        <v>9.5</v>
      </c>
      <c r="E53" s="459">
        <f>D53-1</f>
        <v>8.5</v>
      </c>
      <c r="F53" s="459">
        <f t="shared" ref="F53" si="1">E53-1</f>
        <v>7.5</v>
      </c>
      <c r="G53" s="459">
        <f t="shared" ref="G53" si="2">F53-1</f>
        <v>6.5</v>
      </c>
      <c r="H53" s="1643" t="s">
        <v>644</v>
      </c>
      <c r="I53" s="1629" t="s">
        <v>101</v>
      </c>
      <c r="J53" s="1506" t="s">
        <v>700</v>
      </c>
      <c r="K53" s="1503" t="s">
        <v>78</v>
      </c>
      <c r="L53" s="1544" t="s">
        <v>79</v>
      </c>
      <c r="M53" s="1544" t="s">
        <v>80</v>
      </c>
      <c r="N53" s="1499" t="s">
        <v>643</v>
      </c>
      <c r="O53" s="460">
        <v>4</v>
      </c>
      <c r="P53" s="114"/>
      <c r="Q53" s="114"/>
      <c r="R53" s="114"/>
      <c r="S53" s="114"/>
    </row>
    <row r="54" spans="2:19" s="144" customFormat="1" ht="20.149999999999999" customHeight="1">
      <c r="B54" s="461" t="s">
        <v>693</v>
      </c>
      <c r="C54" s="410" t="s">
        <v>74</v>
      </c>
      <c r="D54" s="410" t="s">
        <v>74</v>
      </c>
      <c r="E54" s="459">
        <v>7.5</v>
      </c>
      <c r="F54" s="459">
        <f>E54-1</f>
        <v>6.5</v>
      </c>
      <c r="G54" s="459">
        <f>F54-1</f>
        <v>5.5</v>
      </c>
      <c r="H54" s="1533"/>
      <c r="I54" s="1629"/>
      <c r="J54" s="1506"/>
      <c r="K54" s="1504"/>
      <c r="L54" s="1545"/>
      <c r="M54" s="1545"/>
      <c r="N54" s="1500"/>
      <c r="O54" s="460">
        <v>4</v>
      </c>
      <c r="P54" s="114"/>
      <c r="Q54" s="114"/>
      <c r="R54" s="114"/>
      <c r="S54" s="114"/>
    </row>
    <row r="55" spans="2:19" s="150" customFormat="1" ht="10" customHeight="1">
      <c r="B55" s="456"/>
      <c r="C55" s="457"/>
      <c r="D55" s="457"/>
      <c r="E55" s="457"/>
      <c r="F55" s="457"/>
      <c r="G55" s="457"/>
      <c r="H55" s="474"/>
      <c r="I55" s="475"/>
      <c r="J55" s="476"/>
      <c r="K55" s="477"/>
      <c r="L55" s="478"/>
      <c r="M55" s="478"/>
      <c r="N55" s="475"/>
      <c r="O55" s="226"/>
      <c r="P55" s="114"/>
      <c r="Q55" s="114"/>
      <c r="R55" s="114"/>
      <c r="S55" s="114"/>
    </row>
    <row r="56" spans="2:19" s="150" customFormat="1" ht="10" customHeight="1">
      <c r="B56" s="456"/>
      <c r="C56" s="458"/>
      <c r="D56" s="458"/>
      <c r="E56" s="457"/>
      <c r="F56" s="457"/>
      <c r="G56" s="457"/>
      <c r="H56" s="397"/>
      <c r="I56" s="479"/>
      <c r="J56" s="480"/>
      <c r="K56" s="481"/>
      <c r="L56" s="482"/>
      <c r="M56" s="482"/>
      <c r="N56" s="479"/>
      <c r="O56" s="226"/>
      <c r="P56" s="114"/>
      <c r="Q56" s="114"/>
      <c r="R56" s="114"/>
      <c r="S56" s="114"/>
    </row>
    <row r="57" spans="2:19" s="150" customFormat="1" ht="20.149999999999999" customHeight="1">
      <c r="B57" s="1622" t="s">
        <v>1572</v>
      </c>
      <c r="C57" s="802">
        <v>28</v>
      </c>
      <c r="D57" s="802">
        <v>24</v>
      </c>
      <c r="E57" s="802">
        <v>24</v>
      </c>
      <c r="F57" s="802">
        <v>23.5</v>
      </c>
      <c r="G57" s="802">
        <v>23</v>
      </c>
      <c r="H57" s="1238" t="s">
        <v>1494</v>
      </c>
      <c r="I57" s="1508" t="s">
        <v>105</v>
      </c>
      <c r="J57" s="1508" t="s">
        <v>106</v>
      </c>
      <c r="K57" s="1512" t="s">
        <v>107</v>
      </c>
      <c r="L57" s="1510" t="s">
        <v>728</v>
      </c>
      <c r="M57" s="1510" t="s">
        <v>729</v>
      </c>
      <c r="N57" s="1512" t="s">
        <v>620</v>
      </c>
      <c r="O57" s="1627" t="s">
        <v>1153</v>
      </c>
      <c r="P57" s="114"/>
      <c r="Q57" s="114"/>
      <c r="R57" s="114"/>
      <c r="S57" s="114"/>
    </row>
    <row r="58" spans="2:19" s="150" customFormat="1" ht="20.149999999999999" customHeight="1">
      <c r="B58" s="1622"/>
      <c r="C58" s="220" t="s">
        <v>74</v>
      </c>
      <c r="D58" s="220" t="s">
        <v>74</v>
      </c>
      <c r="E58" s="220">
        <v>23</v>
      </c>
      <c r="F58" s="220">
        <v>23</v>
      </c>
      <c r="G58" s="220">
        <v>23</v>
      </c>
      <c r="H58" s="844" t="s">
        <v>1181</v>
      </c>
      <c r="I58" s="1509"/>
      <c r="J58" s="1509"/>
      <c r="K58" s="1513"/>
      <c r="L58" s="1511"/>
      <c r="M58" s="1511"/>
      <c r="N58" s="1513"/>
      <c r="O58" s="1628"/>
      <c r="P58" s="114"/>
      <c r="Q58" s="114"/>
      <c r="R58" s="114"/>
      <c r="S58" s="114"/>
    </row>
    <row r="59" spans="2:19" s="153" customFormat="1" ht="20.149999999999999" customHeight="1">
      <c r="B59" s="1622"/>
      <c r="C59" s="220" t="s">
        <v>74</v>
      </c>
      <c r="D59" s="220" t="s">
        <v>74</v>
      </c>
      <c r="E59" s="220">
        <v>22.5</v>
      </c>
      <c r="F59" s="220">
        <v>22.5</v>
      </c>
      <c r="G59" s="220">
        <v>22.5</v>
      </c>
      <c r="H59" s="801" t="s">
        <v>1182</v>
      </c>
      <c r="I59" s="1509"/>
      <c r="J59" s="1509"/>
      <c r="K59" s="1513"/>
      <c r="L59" s="1511"/>
      <c r="M59" s="1511"/>
      <c r="N59" s="1513"/>
      <c r="O59" s="1628"/>
      <c r="P59" s="114"/>
      <c r="Q59" s="114"/>
      <c r="R59" s="114"/>
      <c r="S59" s="114"/>
    </row>
    <row r="60" spans="2:19" s="150" customFormat="1" ht="18" customHeight="1">
      <c r="B60" s="1622"/>
      <c r="C60" s="1123">
        <v>35</v>
      </c>
      <c r="D60" s="1123">
        <v>16</v>
      </c>
      <c r="E60" s="1123">
        <v>15</v>
      </c>
      <c r="F60" s="1123">
        <v>15</v>
      </c>
      <c r="G60" s="1123">
        <v>15</v>
      </c>
      <c r="H60" s="843" t="s">
        <v>1183</v>
      </c>
      <c r="I60" s="436" t="s">
        <v>105</v>
      </c>
      <c r="J60" s="436" t="s">
        <v>106</v>
      </c>
      <c r="K60" s="689" t="s">
        <v>949</v>
      </c>
      <c r="L60" s="688" t="s">
        <v>950</v>
      </c>
      <c r="M60" s="688" t="s">
        <v>951</v>
      </c>
      <c r="N60" s="435" t="s">
        <v>76</v>
      </c>
      <c r="O60" s="817" t="s">
        <v>1155</v>
      </c>
      <c r="P60" s="114"/>
      <c r="Q60" s="114"/>
      <c r="R60" s="114"/>
      <c r="S60" s="114"/>
    </row>
    <row r="61" spans="2:19" s="153" customFormat="1" ht="20.149999999999999" customHeight="1">
      <c r="B61" s="1622"/>
      <c r="C61" s="1172">
        <v>20</v>
      </c>
      <c r="D61" s="1118">
        <v>15.5</v>
      </c>
      <c r="E61" s="1118">
        <v>15.5</v>
      </c>
      <c r="F61" s="1118">
        <v>15.5</v>
      </c>
      <c r="G61" s="1118">
        <v>15.5</v>
      </c>
      <c r="H61" s="1314" t="s">
        <v>1161</v>
      </c>
      <c r="I61" s="1629" t="s">
        <v>101</v>
      </c>
      <c r="J61" s="1506" t="s">
        <v>115</v>
      </c>
      <c r="K61" s="1649" t="s">
        <v>78</v>
      </c>
      <c r="L61" s="1650" t="s">
        <v>79</v>
      </c>
      <c r="M61" s="1650" t="s">
        <v>80</v>
      </c>
      <c r="N61" s="1629" t="s">
        <v>112</v>
      </c>
      <c r="O61" s="1534">
        <v>4</v>
      </c>
      <c r="P61" s="114"/>
      <c r="Q61" s="114"/>
      <c r="R61" s="114"/>
      <c r="S61" s="114"/>
    </row>
    <row r="62" spans="2:19" s="153" customFormat="1" ht="20.149999999999999" customHeight="1">
      <c r="B62" s="1622"/>
      <c r="C62" s="2003">
        <v>20</v>
      </c>
      <c r="D62" s="1289">
        <v>13.5</v>
      </c>
      <c r="E62" s="1289">
        <v>13.5</v>
      </c>
      <c r="F62" s="1289">
        <v>13.5</v>
      </c>
      <c r="G62" s="1289">
        <v>13.5</v>
      </c>
      <c r="H62" s="1314" t="s">
        <v>1594</v>
      </c>
      <c r="I62" s="1629"/>
      <c r="J62" s="1506"/>
      <c r="K62" s="1649"/>
      <c r="L62" s="1650"/>
      <c r="M62" s="1650"/>
      <c r="N62" s="1629"/>
      <c r="O62" s="1534"/>
      <c r="P62" s="114"/>
      <c r="Q62" s="114"/>
      <c r="R62" s="114"/>
      <c r="S62" s="114"/>
    </row>
    <row r="63" spans="2:19" s="153" customFormat="1" ht="22" customHeight="1">
      <c r="B63" s="230"/>
      <c r="C63" s="231"/>
      <c r="D63" s="231"/>
      <c r="E63" s="231"/>
      <c r="F63" s="231"/>
      <c r="G63" s="231"/>
      <c r="H63" s="232"/>
      <c r="I63" s="245"/>
      <c r="J63" s="245"/>
      <c r="K63" s="261"/>
      <c r="L63" s="262"/>
      <c r="M63" s="135"/>
      <c r="N63" s="261"/>
      <c r="O63" s="231"/>
      <c r="P63" s="114"/>
      <c r="Q63" s="114"/>
      <c r="R63" s="114"/>
      <c r="S63" s="114"/>
    </row>
    <row r="64" spans="2:19" s="153" customFormat="1" ht="20.149999999999999" customHeight="1">
      <c r="B64" s="2004" t="s">
        <v>116</v>
      </c>
      <c r="C64" s="1272">
        <v>25</v>
      </c>
      <c r="D64" s="220">
        <v>19</v>
      </c>
      <c r="E64" s="220">
        <v>18</v>
      </c>
      <c r="F64" s="220">
        <v>18</v>
      </c>
      <c r="G64" s="220">
        <v>17</v>
      </c>
      <c r="H64" s="759" t="s">
        <v>996</v>
      </c>
      <c r="I64" s="1325" t="s">
        <v>117</v>
      </c>
      <c r="J64" s="1325" t="s">
        <v>106</v>
      </c>
      <c r="K64" s="1533" t="s">
        <v>87</v>
      </c>
      <c r="L64" s="1654" t="s">
        <v>88</v>
      </c>
      <c r="M64" s="1654" t="s">
        <v>89</v>
      </c>
      <c r="N64" s="1324" t="s">
        <v>76</v>
      </c>
      <c r="O64" s="222">
        <v>0</v>
      </c>
      <c r="P64" s="114"/>
      <c r="Q64" s="114"/>
      <c r="R64" s="114"/>
      <c r="S64" s="114"/>
    </row>
    <row r="65" spans="1:20" s="153" customFormat="1" ht="20.149999999999999" customHeight="1">
      <c r="B65" s="2004"/>
      <c r="C65" s="400" t="s">
        <v>74</v>
      </c>
      <c r="D65" s="400">
        <v>18</v>
      </c>
      <c r="E65" s="400">
        <v>16</v>
      </c>
      <c r="F65" s="400">
        <v>15</v>
      </c>
      <c r="G65" s="400">
        <v>14</v>
      </c>
      <c r="H65" s="786" t="s">
        <v>1009</v>
      </c>
      <c r="I65" s="1325" t="s">
        <v>619</v>
      </c>
      <c r="J65" s="1325" t="s">
        <v>106</v>
      </c>
      <c r="K65" s="1533"/>
      <c r="L65" s="1654"/>
      <c r="M65" s="1654"/>
      <c r="N65" s="1324" t="s">
        <v>1053</v>
      </c>
      <c r="O65" s="460" t="s">
        <v>1051</v>
      </c>
      <c r="P65" s="114"/>
      <c r="Q65" s="114"/>
      <c r="R65" s="114"/>
      <c r="S65" s="114"/>
    </row>
    <row r="66" spans="1:20" s="153" customFormat="1" ht="20.149999999999999" customHeight="1">
      <c r="B66" s="2004"/>
      <c r="C66" s="1118">
        <v>13</v>
      </c>
      <c r="D66" s="1118">
        <v>9</v>
      </c>
      <c r="E66" s="1118">
        <v>9</v>
      </c>
      <c r="F66" s="1118">
        <v>9</v>
      </c>
      <c r="G66" s="1118">
        <v>9</v>
      </c>
      <c r="H66" s="787" t="s">
        <v>1054</v>
      </c>
      <c r="I66" s="1506" t="s">
        <v>1052</v>
      </c>
      <c r="J66" s="1506" t="s">
        <v>120</v>
      </c>
      <c r="K66" s="1664" t="s">
        <v>93</v>
      </c>
      <c r="L66" s="1507" t="s">
        <v>70</v>
      </c>
      <c r="M66" s="1507" t="s">
        <v>71</v>
      </c>
      <c r="N66" s="1498" t="s">
        <v>1069</v>
      </c>
      <c r="O66" s="1655">
        <v>0</v>
      </c>
      <c r="P66" s="114"/>
      <c r="Q66" s="114"/>
      <c r="R66" s="114"/>
      <c r="S66" s="114"/>
    </row>
    <row r="67" spans="1:20" s="153" customFormat="1" ht="20.149999999999999" customHeight="1">
      <c r="B67" s="2004"/>
      <c r="C67" s="220">
        <v>17</v>
      </c>
      <c r="D67" s="220">
        <v>13</v>
      </c>
      <c r="E67" s="220">
        <v>13</v>
      </c>
      <c r="F67" s="220">
        <v>13</v>
      </c>
      <c r="G67" s="220">
        <v>13</v>
      </c>
      <c r="H67" s="799" t="s">
        <v>1055</v>
      </c>
      <c r="I67" s="1506"/>
      <c r="J67" s="1506"/>
      <c r="K67" s="1664"/>
      <c r="L67" s="1507"/>
      <c r="M67" s="1507"/>
      <c r="N67" s="1498"/>
      <c r="O67" s="1656"/>
      <c r="P67" s="114"/>
      <c r="Q67" s="114"/>
      <c r="R67" s="114"/>
      <c r="S67" s="114"/>
    </row>
    <row r="68" spans="1:20" s="144" customFormat="1" ht="20.149999999999999" customHeight="1">
      <c r="B68" s="230"/>
      <c r="C68" s="723"/>
      <c r="D68" s="723"/>
      <c r="E68" s="723"/>
      <c r="F68" s="723"/>
      <c r="G68" s="723"/>
      <c r="H68" s="176"/>
      <c r="I68" s="245"/>
      <c r="J68" s="245"/>
      <c r="K68" s="261"/>
      <c r="L68" s="262"/>
      <c r="M68" s="135"/>
      <c r="N68" s="261"/>
      <c r="O68" s="231"/>
      <c r="P68" s="114"/>
      <c r="Q68" s="114"/>
      <c r="R68" s="114"/>
      <c r="S68" s="114"/>
    </row>
    <row r="69" spans="1:20" s="144" customFormat="1" ht="20.149999999999999" customHeight="1">
      <c r="B69" s="229" t="s">
        <v>1169</v>
      </c>
      <c r="C69" s="840">
        <v>11</v>
      </c>
      <c r="D69" s="409">
        <v>7.5</v>
      </c>
      <c r="E69" s="409">
        <v>6.5</v>
      </c>
      <c r="F69" s="841">
        <f t="shared" ref="F69" si="3">E69-1</f>
        <v>5.5</v>
      </c>
      <c r="G69" s="409">
        <f t="shared" ref="G69" si="4">F69-1</f>
        <v>4.5</v>
      </c>
      <c r="H69" s="1523" t="s">
        <v>1178</v>
      </c>
      <c r="I69" s="1499" t="s">
        <v>101</v>
      </c>
      <c r="J69" s="1508" t="s">
        <v>700</v>
      </c>
      <c r="K69" s="1503" t="s">
        <v>78</v>
      </c>
      <c r="L69" s="1544" t="s">
        <v>79</v>
      </c>
      <c r="M69" s="1501" t="s">
        <v>80</v>
      </c>
      <c r="N69" s="1499" t="s">
        <v>643</v>
      </c>
      <c r="O69" s="829">
        <v>4</v>
      </c>
      <c r="P69" s="114"/>
      <c r="Q69" s="114"/>
      <c r="R69" s="114"/>
      <c r="S69" s="114"/>
    </row>
    <row r="70" spans="1:20" s="144" customFormat="1" ht="20.149999999999999" customHeight="1">
      <c r="B70" s="830" t="s">
        <v>1170</v>
      </c>
      <c r="C70" s="406" t="s">
        <v>74</v>
      </c>
      <c r="D70" s="406" t="s">
        <v>74</v>
      </c>
      <c r="E70" s="842">
        <v>6.5</v>
      </c>
      <c r="F70" s="409">
        <f>E70-1</f>
        <v>5.5</v>
      </c>
      <c r="G70" s="842">
        <f>F70-1</f>
        <v>4.5</v>
      </c>
      <c r="H70" s="1599"/>
      <c r="I70" s="1500"/>
      <c r="J70" s="1537"/>
      <c r="K70" s="1504"/>
      <c r="L70" s="1545"/>
      <c r="M70" s="1502"/>
      <c r="N70" s="1500"/>
      <c r="O70" s="825">
        <v>4</v>
      </c>
      <c r="P70" s="114"/>
      <c r="Q70" s="114"/>
      <c r="R70" s="114"/>
      <c r="S70" s="114"/>
    </row>
    <row r="71" spans="1:20" s="144" customFormat="1" ht="20.149999999999999" customHeight="1">
      <c r="B71" s="456"/>
      <c r="C71" s="458"/>
      <c r="D71" s="458"/>
      <c r="E71" s="457"/>
      <c r="F71" s="457"/>
      <c r="G71" s="457"/>
      <c r="H71" s="826"/>
      <c r="I71" s="827"/>
      <c r="J71" s="302"/>
      <c r="K71" s="828"/>
      <c r="L71" s="467"/>
      <c r="M71" s="467"/>
      <c r="N71" s="827"/>
      <c r="O71" s="289"/>
      <c r="P71" s="114"/>
      <c r="Q71" s="114"/>
      <c r="R71" s="114"/>
      <c r="S71" s="114"/>
    </row>
    <row r="72" spans="1:20" s="144" customFormat="1" ht="20.149999999999999" customHeight="1">
      <c r="B72" s="216" t="s">
        <v>650</v>
      </c>
      <c r="C72" s="267">
        <v>15</v>
      </c>
      <c r="D72" s="1228">
        <v>10</v>
      </c>
      <c r="E72" s="1228">
        <v>9</v>
      </c>
      <c r="F72" s="1287">
        <v>9</v>
      </c>
      <c r="G72" s="1287">
        <v>9</v>
      </c>
      <c r="H72" s="420" t="s">
        <v>1244</v>
      </c>
      <c r="I72" s="420" t="s">
        <v>622</v>
      </c>
      <c r="J72" s="453" t="s">
        <v>629</v>
      </c>
      <c r="K72" s="831" t="s">
        <v>93</v>
      </c>
      <c r="L72" s="832" t="s">
        <v>70</v>
      </c>
      <c r="M72" s="832" t="s">
        <v>71</v>
      </c>
      <c r="N72" s="414" t="s">
        <v>651</v>
      </c>
      <c r="O72" s="453" t="s">
        <v>974</v>
      </c>
      <c r="P72" s="114"/>
      <c r="Q72" s="114"/>
      <c r="R72" s="114"/>
      <c r="S72" s="114"/>
    </row>
    <row r="73" spans="1:20" s="144" customFormat="1" ht="20.149999999999999" customHeight="1">
      <c r="B73" s="230"/>
      <c r="C73" s="231"/>
      <c r="D73" s="231"/>
      <c r="E73" s="231"/>
      <c r="F73" s="231"/>
      <c r="G73" s="231"/>
      <c r="H73" s="176"/>
      <c r="I73" s="245"/>
      <c r="J73" s="245"/>
      <c r="K73" s="261"/>
      <c r="L73" s="262"/>
      <c r="M73" s="135"/>
      <c r="N73" s="261"/>
      <c r="O73" s="231"/>
      <c r="P73" s="114"/>
      <c r="Q73" s="114"/>
      <c r="R73" s="114"/>
      <c r="S73" s="114"/>
    </row>
    <row r="74" spans="1:20" s="144" customFormat="1" ht="20.149999999999999" customHeight="1">
      <c r="B74" s="1652" t="s">
        <v>1523</v>
      </c>
      <c r="C74" s="986">
        <v>17</v>
      </c>
      <c r="D74" s="753">
        <v>15</v>
      </c>
      <c r="E74" s="753">
        <v>14</v>
      </c>
      <c r="F74" s="753">
        <v>14</v>
      </c>
      <c r="G74" s="753">
        <v>14</v>
      </c>
      <c r="H74" s="420" t="s">
        <v>1033</v>
      </c>
      <c r="I74" s="291" t="s">
        <v>622</v>
      </c>
      <c r="J74" s="291" t="s">
        <v>629</v>
      </c>
      <c r="K74" s="412" t="s">
        <v>93</v>
      </c>
      <c r="L74" s="413" t="s">
        <v>70</v>
      </c>
      <c r="M74" s="413" t="s">
        <v>71</v>
      </c>
      <c r="N74" s="448" t="s">
        <v>643</v>
      </c>
      <c r="O74" s="717" t="s">
        <v>974</v>
      </c>
      <c r="P74" s="114"/>
      <c r="Q74" s="114"/>
      <c r="R74" s="114"/>
      <c r="S74" s="114"/>
    </row>
    <row r="75" spans="1:20" s="144" customFormat="1" ht="42" customHeight="1">
      <c r="A75" s="263"/>
      <c r="B75" s="1653"/>
      <c r="C75" s="1118">
        <v>8</v>
      </c>
      <c r="D75" s="1118">
        <v>5</v>
      </c>
      <c r="E75" s="1118">
        <v>5</v>
      </c>
      <c r="F75" s="1118">
        <v>5</v>
      </c>
      <c r="G75" s="1118">
        <v>5</v>
      </c>
      <c r="H75" s="1139" t="s">
        <v>1453</v>
      </c>
      <c r="I75" s="1336" t="s">
        <v>118</v>
      </c>
      <c r="J75" s="1336" t="s">
        <v>106</v>
      </c>
      <c r="K75" s="1121" t="s">
        <v>78</v>
      </c>
      <c r="L75" s="1120" t="s">
        <v>79</v>
      </c>
      <c r="M75" s="1335" t="s">
        <v>80</v>
      </c>
      <c r="N75" s="1341" t="s">
        <v>1241</v>
      </c>
      <c r="O75" s="1119" t="s">
        <v>119</v>
      </c>
      <c r="P75" s="114"/>
      <c r="Q75" s="114"/>
      <c r="R75" s="114"/>
      <c r="S75" s="114"/>
    </row>
    <row r="76" spans="1:20" s="144" customFormat="1" ht="21.5" customHeight="1">
      <c r="A76" s="263"/>
      <c r="B76" s="1653"/>
      <c r="C76" s="1118">
        <v>8</v>
      </c>
      <c r="D76" s="1365">
        <v>4.5</v>
      </c>
      <c r="E76" s="1365">
        <v>4.5</v>
      </c>
      <c r="F76" s="1365">
        <v>4.5</v>
      </c>
      <c r="G76" s="1365">
        <v>4.5</v>
      </c>
      <c r="H76" s="1139" t="s">
        <v>1546</v>
      </c>
      <c r="I76" s="1339" t="s">
        <v>118</v>
      </c>
      <c r="J76" s="1339" t="s">
        <v>1545</v>
      </c>
      <c r="K76" s="1340" t="s">
        <v>78</v>
      </c>
      <c r="L76" s="1338" t="s">
        <v>1547</v>
      </c>
      <c r="M76" s="1338" t="s">
        <v>80</v>
      </c>
      <c r="N76" s="1341" t="s">
        <v>643</v>
      </c>
      <c r="O76" s="1337" t="s">
        <v>1548</v>
      </c>
      <c r="P76" s="114"/>
      <c r="Q76" s="114"/>
      <c r="R76" s="114"/>
      <c r="S76" s="114"/>
    </row>
    <row r="77" spans="1:20" s="144" customFormat="1" ht="28.5" customHeight="1">
      <c r="A77" s="263"/>
      <c r="B77" s="1653"/>
      <c r="C77" s="1123">
        <v>17</v>
      </c>
      <c r="D77" s="1124">
        <v>9</v>
      </c>
      <c r="E77" s="1124">
        <v>9</v>
      </c>
      <c r="F77" s="1124">
        <v>9</v>
      </c>
      <c r="G77" s="1124">
        <v>9</v>
      </c>
      <c r="H77" s="795" t="s">
        <v>1504</v>
      </c>
      <c r="I77" s="1657" t="s">
        <v>105</v>
      </c>
      <c r="J77" s="1657" t="s">
        <v>110</v>
      </c>
      <c r="K77" s="1580" t="s">
        <v>87</v>
      </c>
      <c r="L77" s="1648" t="s">
        <v>88</v>
      </c>
      <c r="M77" s="1648" t="s">
        <v>89</v>
      </c>
      <c r="N77" s="1644" t="s">
        <v>1240</v>
      </c>
      <c r="O77" s="1505" t="s">
        <v>1156</v>
      </c>
      <c r="P77" s="114"/>
      <c r="Q77" s="114"/>
      <c r="R77" s="114"/>
      <c r="S77" s="114"/>
    </row>
    <row r="78" spans="1:20" s="144" customFormat="1" ht="20.149999999999999" customHeight="1">
      <c r="B78" s="1653"/>
      <c r="C78" s="1123">
        <v>17</v>
      </c>
      <c r="D78" s="1124">
        <v>8.5</v>
      </c>
      <c r="E78" s="1124">
        <v>8.5</v>
      </c>
      <c r="F78" s="1124">
        <v>8.5</v>
      </c>
      <c r="G78" s="1124">
        <v>8.5</v>
      </c>
      <c r="H78" s="795" t="s">
        <v>1505</v>
      </c>
      <c r="I78" s="1657"/>
      <c r="J78" s="1657"/>
      <c r="K78" s="1580"/>
      <c r="L78" s="1648"/>
      <c r="M78" s="1648"/>
      <c r="N78" s="1568"/>
      <c r="O78" s="1505"/>
      <c r="P78" s="114"/>
      <c r="Q78" s="114"/>
      <c r="R78" s="114"/>
      <c r="S78" s="114"/>
      <c r="T78" s="114"/>
    </row>
    <row r="79" spans="1:20" s="144" customFormat="1" ht="20.149999999999999" customHeight="1">
      <c r="B79" s="1653"/>
      <c r="C79" s="1125" t="s">
        <v>74</v>
      </c>
      <c r="D79" s="1125" t="s">
        <v>74</v>
      </c>
      <c r="E79" s="1125" t="s">
        <v>74</v>
      </c>
      <c r="F79" s="1125">
        <v>8</v>
      </c>
      <c r="G79" s="1125">
        <v>8</v>
      </c>
      <c r="H79" s="795" t="s">
        <v>1510</v>
      </c>
      <c r="I79" s="1657"/>
      <c r="J79" s="1657"/>
      <c r="K79" s="1580"/>
      <c r="L79" s="1648"/>
      <c r="M79" s="1648"/>
      <c r="N79" s="1568"/>
      <c r="O79" s="1376"/>
      <c r="P79" s="114"/>
      <c r="Q79" s="114"/>
      <c r="R79" s="114"/>
      <c r="S79" s="114"/>
      <c r="T79" s="114"/>
    </row>
    <row r="80" spans="1:20" s="144" customFormat="1" ht="20.149999999999999" customHeight="1">
      <c r="B80" s="1653"/>
      <c r="C80" s="1125" t="s">
        <v>74</v>
      </c>
      <c r="D80" s="754">
        <v>15</v>
      </c>
      <c r="E80" s="754">
        <v>14</v>
      </c>
      <c r="F80" s="1126">
        <v>11</v>
      </c>
      <c r="G80" s="1126">
        <v>10</v>
      </c>
      <c r="H80" s="746" t="s">
        <v>1172</v>
      </c>
      <c r="I80" s="1377" t="s">
        <v>92</v>
      </c>
      <c r="J80" s="1377" t="s">
        <v>102</v>
      </c>
      <c r="K80" s="1580"/>
      <c r="L80" s="1648"/>
      <c r="M80" s="1648"/>
      <c r="N80" s="1568"/>
      <c r="O80" s="1376" t="s">
        <v>970</v>
      </c>
      <c r="P80" s="114"/>
      <c r="Q80" s="114"/>
      <c r="R80" s="114"/>
      <c r="S80" s="114"/>
      <c r="T80" s="114"/>
    </row>
    <row r="81" spans="2:20" s="144" customFormat="1" ht="20.149999999999999" customHeight="1">
      <c r="B81" s="1653"/>
      <c r="C81" s="754" ph="1">
        <v>15</v>
      </c>
      <c r="D81" s="1126" ph="1">
        <v>12</v>
      </c>
      <c r="E81" s="1126" ph="1">
        <v>11</v>
      </c>
      <c r="F81" s="1126" ph="1">
        <v>10.5</v>
      </c>
      <c r="G81" s="1126" ph="1">
        <v>9</v>
      </c>
      <c r="H81" s="795" t="s">
        <v>1173</v>
      </c>
      <c r="I81" s="1657" t="s">
        <v>65</v>
      </c>
      <c r="J81" s="1657" t="s">
        <v>120</v>
      </c>
      <c r="K81" s="1661" t="s">
        <v>107</v>
      </c>
      <c r="L81" s="1666" t="s">
        <v>1067</v>
      </c>
      <c r="M81" s="1647" t="s">
        <v>1068</v>
      </c>
      <c r="N81" s="1568"/>
      <c r="O81" s="1505" t="s">
        <v>1154</v>
      </c>
      <c r="P81" s="114"/>
      <c r="Q81" s="114"/>
      <c r="R81" s="114"/>
      <c r="S81" s="114"/>
      <c r="T81" s="114"/>
    </row>
    <row r="82" spans="2:20" s="144" customFormat="1" ht="20.149999999999999" customHeight="1">
      <c r="B82" s="1653"/>
      <c r="C82" s="1125" t="s">
        <v>74</v>
      </c>
      <c r="D82" s="1125" t="s">
        <v>74</v>
      </c>
      <c r="E82" s="1126" ph="1">
        <v>9.5</v>
      </c>
      <c r="F82" s="1126" ph="1">
        <v>9.5</v>
      </c>
      <c r="G82" s="1126" ph="1">
        <v>9</v>
      </c>
      <c r="H82" s="747" t="s">
        <v>1174</v>
      </c>
      <c r="I82" s="1657"/>
      <c r="J82" s="1657"/>
      <c r="K82" s="1661"/>
      <c r="L82" s="1666"/>
      <c r="M82" s="1647"/>
      <c r="N82" s="1568"/>
      <c r="O82" s="1505"/>
      <c r="P82" s="114"/>
      <c r="Q82" s="114"/>
      <c r="R82" s="114"/>
      <c r="S82" s="114"/>
    </row>
    <row r="83" spans="2:20" s="144" customFormat="1" ht="20.149999999999999" customHeight="1">
      <c r="B83" s="1653"/>
      <c r="C83" s="1125" t="s">
        <v>74</v>
      </c>
      <c r="D83" s="1125" t="s">
        <v>74</v>
      </c>
      <c r="E83" s="1126">
        <v>8.5</v>
      </c>
      <c r="F83" s="1126">
        <v>8.5</v>
      </c>
      <c r="G83" s="1126">
        <v>8</v>
      </c>
      <c r="H83" s="746" t="s">
        <v>1175</v>
      </c>
      <c r="I83" s="1657"/>
      <c r="J83" s="1657"/>
      <c r="K83" s="1661"/>
      <c r="L83" s="1666"/>
      <c r="M83" s="1647"/>
      <c r="N83" s="1568"/>
      <c r="O83" s="1505"/>
      <c r="P83" s="114"/>
      <c r="Q83" s="114"/>
      <c r="R83" s="114"/>
      <c r="S83" s="114"/>
    </row>
    <row r="84" spans="2:20" s="144" customFormat="1" ht="25" customHeight="1">
      <c r="B84" s="1653"/>
      <c r="C84" s="1118">
        <v>24</v>
      </c>
      <c r="D84" s="1118">
        <v>16.5</v>
      </c>
      <c r="E84" s="1118">
        <v>15.5</v>
      </c>
      <c r="F84" s="1118">
        <v>10</v>
      </c>
      <c r="G84" s="1118">
        <v>8.5</v>
      </c>
      <c r="H84" s="1331" t="s">
        <v>1540</v>
      </c>
      <c r="I84" s="1562" t="s">
        <v>74</v>
      </c>
      <c r="J84" s="1658" t="s">
        <v>110</v>
      </c>
      <c r="K84" s="1662" t="s">
        <v>87</v>
      </c>
      <c r="L84" s="1529" t="s">
        <v>88</v>
      </c>
      <c r="M84" s="1529" t="s">
        <v>89</v>
      </c>
      <c r="N84" s="1568"/>
      <c r="O84" s="1542" t="s">
        <v>74</v>
      </c>
      <c r="P84" s="114"/>
      <c r="Q84" s="114"/>
      <c r="R84" s="114"/>
      <c r="S84" s="114"/>
    </row>
    <row r="85" spans="2:20" s="144" customFormat="1" ht="25" customHeight="1">
      <c r="B85" s="1653"/>
      <c r="C85" s="1366" t="s">
        <v>74</v>
      </c>
      <c r="D85" s="1366" t="s">
        <v>74</v>
      </c>
      <c r="E85" s="1366" t="s">
        <v>74</v>
      </c>
      <c r="F85" s="1366" t="s">
        <v>74</v>
      </c>
      <c r="G85" s="1366" t="s">
        <v>74</v>
      </c>
      <c r="H85" s="1358" t="s">
        <v>1568</v>
      </c>
      <c r="I85" s="1509"/>
      <c r="J85" s="1659"/>
      <c r="K85" s="1642"/>
      <c r="L85" s="1511"/>
      <c r="M85" s="1511"/>
      <c r="N85" s="1568"/>
      <c r="O85" s="1518"/>
      <c r="P85" s="114"/>
      <c r="Q85" s="114"/>
      <c r="R85" s="114"/>
      <c r="S85" s="114"/>
    </row>
    <row r="86" spans="2:20" s="144" customFormat="1" ht="25" customHeight="1">
      <c r="B86" s="1653"/>
      <c r="C86" s="1366" t="s">
        <v>74</v>
      </c>
      <c r="D86" s="1366" t="s">
        <v>74</v>
      </c>
      <c r="E86" s="1366" t="s">
        <v>74</v>
      </c>
      <c r="F86" s="1366" t="s">
        <v>74</v>
      </c>
      <c r="G86" s="1366" t="s">
        <v>74</v>
      </c>
      <c r="H86" s="1349" t="s">
        <v>1569</v>
      </c>
      <c r="I86" s="1567"/>
      <c r="J86" s="1660"/>
      <c r="K86" s="1663"/>
      <c r="L86" s="1530"/>
      <c r="M86" s="1530"/>
      <c r="N86" s="1569"/>
      <c r="O86" s="1526"/>
      <c r="P86" s="114"/>
      <c r="Q86" s="114"/>
      <c r="R86" s="114"/>
      <c r="S86" s="114"/>
    </row>
    <row r="87" spans="2:20" s="144" customFormat="1" ht="20.149999999999999" customHeight="1">
      <c r="B87" s="183"/>
      <c r="C87" s="226"/>
      <c r="D87" s="226"/>
      <c r="E87" s="226"/>
      <c r="F87" s="226"/>
      <c r="G87" s="226"/>
      <c r="H87" s="232"/>
      <c r="I87" s="247"/>
      <c r="J87" s="247"/>
      <c r="K87" s="247"/>
      <c r="L87" s="273"/>
      <c r="M87" s="273"/>
      <c r="N87" s="247"/>
      <c r="O87" s="247"/>
      <c r="P87" s="114"/>
      <c r="Q87" s="114"/>
      <c r="R87" s="114"/>
      <c r="S87" s="114"/>
    </row>
    <row r="88" spans="2:20" s="144" customFormat="1" ht="20.149999999999999" customHeight="1">
      <c r="B88" s="1651" t="s">
        <v>121</v>
      </c>
      <c r="C88" s="282">
        <v>15</v>
      </c>
      <c r="D88" s="802">
        <v>10.5</v>
      </c>
      <c r="E88" s="802">
        <v>10.5</v>
      </c>
      <c r="F88" s="802">
        <v>10.5</v>
      </c>
      <c r="G88" s="802">
        <v>10.5</v>
      </c>
      <c r="H88" s="1322" t="s">
        <v>1533</v>
      </c>
      <c r="I88" s="836" t="s">
        <v>628</v>
      </c>
      <c r="J88" s="836" t="s">
        <v>629</v>
      </c>
      <c r="K88" s="838" t="s">
        <v>93</v>
      </c>
      <c r="L88" s="837" t="s">
        <v>70</v>
      </c>
      <c r="M88" s="837" t="s">
        <v>71</v>
      </c>
      <c r="N88" s="954" t="s">
        <v>1242</v>
      </c>
      <c r="O88" s="836" t="s">
        <v>973</v>
      </c>
      <c r="P88" s="114"/>
      <c r="Q88" s="114"/>
      <c r="R88" s="114"/>
      <c r="S88" s="114"/>
    </row>
    <row r="89" spans="2:20" s="144" customFormat="1" ht="20.149999999999999" customHeight="1">
      <c r="B89" s="1651"/>
      <c r="C89" s="282">
        <v>13</v>
      </c>
      <c r="D89" s="802">
        <v>10</v>
      </c>
      <c r="E89" s="802">
        <v>9.5</v>
      </c>
      <c r="F89" s="802">
        <v>9</v>
      </c>
      <c r="G89" s="802">
        <v>8.5</v>
      </c>
      <c r="H89" s="1184" t="s">
        <v>1465</v>
      </c>
      <c r="I89" s="1186" t="s">
        <v>626</v>
      </c>
      <c r="J89" s="1186" t="s">
        <v>1466</v>
      </c>
      <c r="K89" s="838" t="s">
        <v>93</v>
      </c>
      <c r="L89" s="1185" t="s">
        <v>159</v>
      </c>
      <c r="M89" s="1185" t="s">
        <v>71</v>
      </c>
      <c r="N89" s="1186" t="s">
        <v>1242</v>
      </c>
      <c r="O89" s="1186" t="s">
        <v>1467</v>
      </c>
      <c r="P89" s="114"/>
      <c r="Q89" s="114"/>
      <c r="R89" s="114"/>
      <c r="S89" s="114"/>
    </row>
    <row r="90" spans="2:20" s="144" customFormat="1" ht="20.149999999999999" customHeight="1">
      <c r="B90" s="1651"/>
      <c r="C90" s="986">
        <v>10.5</v>
      </c>
      <c r="D90" s="1123">
        <v>6</v>
      </c>
      <c r="E90" s="1123">
        <v>6</v>
      </c>
      <c r="F90" s="1123">
        <v>6</v>
      </c>
      <c r="G90" s="1123">
        <v>6</v>
      </c>
      <c r="H90" s="1375" t="s">
        <v>1574</v>
      </c>
      <c r="I90" s="1542" t="s">
        <v>628</v>
      </c>
      <c r="J90" s="1542" t="s">
        <v>629</v>
      </c>
      <c r="K90" s="1527" t="s">
        <v>78</v>
      </c>
      <c r="L90" s="1529" t="s">
        <v>79</v>
      </c>
      <c r="M90" s="1531" t="s">
        <v>80</v>
      </c>
      <c r="N90" s="1542" t="s">
        <v>1468</v>
      </c>
      <c r="O90" s="1542" t="s">
        <v>630</v>
      </c>
      <c r="P90" s="114"/>
      <c r="Q90" s="114"/>
      <c r="R90" s="114"/>
      <c r="S90" s="114"/>
    </row>
    <row r="91" spans="2:20" s="144" customFormat="1" ht="20.149999999999999" customHeight="1">
      <c r="B91" s="1651"/>
      <c r="C91" s="405" t="s">
        <v>622</v>
      </c>
      <c r="D91" s="410" t="s">
        <v>622</v>
      </c>
      <c r="E91" s="1127">
        <v>5.5</v>
      </c>
      <c r="F91" s="1127">
        <v>5.5</v>
      </c>
      <c r="G91" s="1127">
        <v>5.5</v>
      </c>
      <c r="H91" s="1374" t="s">
        <v>1575</v>
      </c>
      <c r="I91" s="1526"/>
      <c r="J91" s="1526"/>
      <c r="K91" s="1618"/>
      <c r="L91" s="1530"/>
      <c r="M91" s="1532"/>
      <c r="N91" s="1526"/>
      <c r="O91" s="1526"/>
      <c r="P91" s="114"/>
      <c r="Q91" s="114"/>
      <c r="R91" s="114"/>
      <c r="S91" s="114"/>
      <c r="T91" s="114"/>
    </row>
    <row r="92" spans="2:20" s="144" customFormat="1" ht="20.149999999999999" customHeight="1">
      <c r="B92" s="173"/>
      <c r="C92" s="264"/>
      <c r="D92" s="264"/>
      <c r="E92" s="265"/>
      <c r="F92" s="265"/>
      <c r="G92" s="265"/>
      <c r="H92" s="233"/>
      <c r="I92" s="245"/>
      <c r="J92" s="245"/>
      <c r="K92" s="177"/>
      <c r="L92" s="180"/>
      <c r="M92" s="180"/>
      <c r="N92" s="177"/>
      <c r="O92" s="247"/>
      <c r="P92" s="114"/>
      <c r="Q92" s="114"/>
      <c r="R92" s="114"/>
      <c r="S92" s="114"/>
      <c r="T92" s="114"/>
    </row>
    <row r="93" spans="2:20" s="144" customFormat="1" ht="20.149999999999999" customHeight="1">
      <c r="B93" s="1651" t="s">
        <v>123</v>
      </c>
      <c r="C93" s="1269" t="s">
        <v>74</v>
      </c>
      <c r="D93" s="206">
        <v>17</v>
      </c>
      <c r="E93" s="206">
        <v>17</v>
      </c>
      <c r="F93" s="206">
        <v>16</v>
      </c>
      <c r="G93" s="206">
        <v>15</v>
      </c>
      <c r="H93" s="834" t="s">
        <v>1171</v>
      </c>
      <c r="I93" s="718" t="s">
        <v>92</v>
      </c>
      <c r="J93" s="718" t="s">
        <v>106</v>
      </c>
      <c r="K93" s="1512" t="s">
        <v>990</v>
      </c>
      <c r="L93" s="1510" t="s">
        <v>88</v>
      </c>
      <c r="M93" s="1510" t="s">
        <v>89</v>
      </c>
      <c r="N93" s="1527" t="s">
        <v>661</v>
      </c>
      <c r="O93" s="719" t="s">
        <v>971</v>
      </c>
      <c r="P93" s="114"/>
      <c r="Q93" s="114"/>
      <c r="R93" s="114"/>
      <c r="S93" s="114"/>
      <c r="T93" s="114"/>
    </row>
    <row r="94" spans="2:20" s="144" customFormat="1" ht="20.149999999999999" customHeight="1">
      <c r="B94" s="1646"/>
      <c r="C94" s="1367">
        <v>23</v>
      </c>
      <c r="D94" s="206">
        <v>12</v>
      </c>
      <c r="E94" s="206">
        <v>12</v>
      </c>
      <c r="F94" s="206">
        <v>12</v>
      </c>
      <c r="G94" s="206">
        <v>12</v>
      </c>
      <c r="H94" s="1264" t="s">
        <v>1502</v>
      </c>
      <c r="I94" s="1508" t="s">
        <v>105</v>
      </c>
      <c r="J94" s="1508" t="s">
        <v>106</v>
      </c>
      <c r="K94" s="1513"/>
      <c r="L94" s="1511"/>
      <c r="M94" s="1511"/>
      <c r="N94" s="1513"/>
      <c r="O94" s="1517" t="s">
        <v>1157</v>
      </c>
      <c r="P94" s="114"/>
      <c r="Q94" s="114"/>
      <c r="R94" s="114"/>
      <c r="S94" s="114"/>
      <c r="T94" s="114"/>
    </row>
    <row r="95" spans="2:20" s="144" customFormat="1" ht="20.149999999999999" customHeight="1">
      <c r="B95" s="1651"/>
      <c r="C95" s="1367">
        <v>23</v>
      </c>
      <c r="D95" s="206">
        <v>13.5</v>
      </c>
      <c r="E95" s="206">
        <v>13.5</v>
      </c>
      <c r="F95" s="206">
        <v>13.5</v>
      </c>
      <c r="G95" s="206">
        <v>12.5</v>
      </c>
      <c r="H95" s="1264" t="s">
        <v>1503</v>
      </c>
      <c r="I95" s="1509"/>
      <c r="J95" s="1509"/>
      <c r="K95" s="1513"/>
      <c r="L95" s="1511"/>
      <c r="M95" s="1511"/>
      <c r="N95" s="1513"/>
      <c r="O95" s="1518"/>
      <c r="P95" s="114"/>
      <c r="Q95" s="114"/>
      <c r="R95" s="114"/>
      <c r="S95" s="114"/>
      <c r="T95" s="127"/>
    </row>
    <row r="96" spans="2:20" s="144" customFormat="1" ht="20.149999999999999" customHeight="1">
      <c r="B96" s="1669"/>
      <c r="C96" s="1367">
        <v>23</v>
      </c>
      <c r="D96" s="1368">
        <v>11</v>
      </c>
      <c r="E96" s="1368">
        <v>11</v>
      </c>
      <c r="F96" s="1368">
        <v>11</v>
      </c>
      <c r="G96" s="1368">
        <v>11</v>
      </c>
      <c r="H96" s="1362" t="s">
        <v>1571</v>
      </c>
      <c r="I96" s="1567"/>
      <c r="J96" s="1567"/>
      <c r="K96" s="1618"/>
      <c r="L96" s="1530"/>
      <c r="M96" s="1530"/>
      <c r="N96" s="1513"/>
      <c r="O96" s="1526"/>
      <c r="P96" s="114"/>
      <c r="Q96" s="114"/>
      <c r="R96" s="114"/>
      <c r="S96" s="114"/>
      <c r="T96" s="127"/>
    </row>
    <row r="97" spans="2:20" s="144" customFormat="1" ht="20.149999999999999" customHeight="1">
      <c r="B97" s="1651"/>
      <c r="C97" s="220">
        <v>20</v>
      </c>
      <c r="D97" s="220">
        <v>15.5</v>
      </c>
      <c r="E97" s="220">
        <f>D97-1</f>
        <v>14.5</v>
      </c>
      <c r="F97" s="220">
        <f t="shared" ref="F97:F98" si="5">E97-1</f>
        <v>13.5</v>
      </c>
      <c r="G97" s="220">
        <f t="shared" ref="G97:G98" si="6">F97-1</f>
        <v>12.5</v>
      </c>
      <c r="H97" s="403" t="s">
        <v>1047</v>
      </c>
      <c r="I97" s="1508" t="s">
        <v>101</v>
      </c>
      <c r="J97" s="1508" t="s">
        <v>124</v>
      </c>
      <c r="K97" s="1512" t="s">
        <v>78</v>
      </c>
      <c r="L97" s="1510" t="s">
        <v>79</v>
      </c>
      <c r="M97" s="1510" t="s">
        <v>80</v>
      </c>
      <c r="N97" s="1513"/>
      <c r="O97" s="1517" t="s">
        <v>74</v>
      </c>
      <c r="P97" s="114"/>
      <c r="Q97" s="114"/>
      <c r="R97" s="114"/>
      <c r="S97" s="114"/>
      <c r="T97" s="127"/>
    </row>
    <row r="98" spans="2:20" s="144" customFormat="1" ht="20.149999999999999" customHeight="1">
      <c r="B98" s="1651"/>
      <c r="C98" s="206" t="s">
        <v>622</v>
      </c>
      <c r="D98" s="206" t="s">
        <v>74</v>
      </c>
      <c r="E98" s="220">
        <v>12.5</v>
      </c>
      <c r="F98" s="220">
        <f t="shared" si="5"/>
        <v>11.5</v>
      </c>
      <c r="G98" s="220">
        <f t="shared" si="6"/>
        <v>10.5</v>
      </c>
      <c r="H98" s="403" t="s">
        <v>1019</v>
      </c>
      <c r="I98" s="1537"/>
      <c r="J98" s="1537"/>
      <c r="K98" s="1513"/>
      <c r="L98" s="1511"/>
      <c r="M98" s="1511"/>
      <c r="N98" s="1522"/>
      <c r="O98" s="1518"/>
      <c r="P98" s="114"/>
      <c r="Q98" s="114"/>
      <c r="R98" s="114"/>
      <c r="S98" s="114"/>
      <c r="T98" s="127"/>
    </row>
    <row r="99" spans="2:20" s="144" customFormat="1" ht="20.149999999999999" customHeight="1">
      <c r="B99" s="1651"/>
      <c r="C99" s="1475">
        <v>21</v>
      </c>
      <c r="D99" s="1476">
        <v>16.5</v>
      </c>
      <c r="E99" s="1476">
        <v>16.5</v>
      </c>
      <c r="F99" s="1476">
        <v>16.5</v>
      </c>
      <c r="G99" s="1476">
        <v>16.5</v>
      </c>
      <c r="H99" s="981" t="s">
        <v>1080</v>
      </c>
      <c r="I99" s="1508" t="s">
        <v>74</v>
      </c>
      <c r="J99" s="1508" t="s">
        <v>77</v>
      </c>
      <c r="K99" s="1527" t="s">
        <v>107</v>
      </c>
      <c r="L99" s="1529" t="s">
        <v>108</v>
      </c>
      <c r="M99" s="1529" t="s">
        <v>109</v>
      </c>
      <c r="N99" s="1527" t="s">
        <v>76</v>
      </c>
      <c r="O99" s="1542" t="s">
        <v>976</v>
      </c>
      <c r="P99" s="114"/>
      <c r="Q99" s="114"/>
      <c r="R99" s="114"/>
      <c r="S99" s="114"/>
      <c r="T99" s="127"/>
    </row>
    <row r="100" spans="2:20" s="144" customFormat="1" ht="20.149999999999999" customHeight="1">
      <c r="B100" s="1646"/>
      <c r="C100" s="1475">
        <v>19</v>
      </c>
      <c r="D100" s="1476">
        <v>15.5</v>
      </c>
      <c r="E100" s="1476">
        <v>15.5</v>
      </c>
      <c r="F100" s="1476">
        <v>15.5</v>
      </c>
      <c r="G100" s="1476">
        <v>15.5</v>
      </c>
      <c r="H100" s="982" t="s">
        <v>944</v>
      </c>
      <c r="I100" s="1509"/>
      <c r="J100" s="1509"/>
      <c r="K100" s="1513"/>
      <c r="L100" s="1511"/>
      <c r="M100" s="1511"/>
      <c r="N100" s="1513"/>
      <c r="O100" s="1518"/>
      <c r="P100" s="114"/>
      <c r="Q100" s="114"/>
      <c r="R100" s="114"/>
      <c r="S100" s="114"/>
      <c r="T100" s="127"/>
    </row>
    <row r="101" spans="2:20" s="144" customFormat="1" ht="20.149999999999999" customHeight="1">
      <c r="B101" s="1651"/>
      <c r="C101" s="1476" t="s">
        <v>74</v>
      </c>
      <c r="D101" s="1476">
        <v>14.5</v>
      </c>
      <c r="E101" s="1476">
        <v>14.5</v>
      </c>
      <c r="F101" s="1476">
        <v>14.5</v>
      </c>
      <c r="G101" s="1476">
        <v>14.5</v>
      </c>
      <c r="H101" s="980" t="s">
        <v>1288</v>
      </c>
      <c r="I101" s="1509"/>
      <c r="J101" s="1509"/>
      <c r="K101" s="1513"/>
      <c r="L101" s="1511"/>
      <c r="M101" s="1511"/>
      <c r="N101" s="1513"/>
      <c r="O101" s="1518"/>
      <c r="P101" s="114"/>
      <c r="Q101" s="114"/>
      <c r="R101" s="114"/>
      <c r="S101" s="114"/>
    </row>
    <row r="102" spans="2:20" s="144" customFormat="1" ht="20.149999999999999" customHeight="1">
      <c r="B102" s="1651"/>
      <c r="C102" s="1479" t="s">
        <v>74</v>
      </c>
      <c r="D102" s="1476">
        <v>11.5</v>
      </c>
      <c r="E102" s="1476">
        <v>11.5</v>
      </c>
      <c r="F102" s="1476">
        <v>11.5</v>
      </c>
      <c r="G102" s="1476">
        <v>11.5</v>
      </c>
      <c r="H102" s="1361" t="s">
        <v>1289</v>
      </c>
      <c r="I102" s="1509"/>
      <c r="J102" s="1509"/>
      <c r="K102" s="1513"/>
      <c r="L102" s="1511"/>
      <c r="M102" s="1511"/>
      <c r="N102" s="1513"/>
      <c r="O102" s="1518"/>
      <c r="P102" s="114"/>
      <c r="Q102" s="114"/>
      <c r="R102" s="114"/>
      <c r="S102" s="114"/>
    </row>
    <row r="103" spans="2:20" s="144" customFormat="1" ht="20.149999999999999" customHeight="1">
      <c r="B103" s="1651"/>
      <c r="C103" s="1479" t="s">
        <v>74</v>
      </c>
      <c r="D103" s="1476">
        <v>10</v>
      </c>
      <c r="E103" s="1476">
        <v>10</v>
      </c>
      <c r="F103" s="1476">
        <v>10</v>
      </c>
      <c r="G103" s="1476">
        <v>10</v>
      </c>
      <c r="H103" s="980" t="s">
        <v>1290</v>
      </c>
      <c r="I103" s="1509"/>
      <c r="J103" s="1509"/>
      <c r="K103" s="1513"/>
      <c r="L103" s="1511"/>
      <c r="M103" s="1511"/>
      <c r="N103" s="1513"/>
      <c r="O103" s="1528"/>
      <c r="P103" s="114"/>
      <c r="Q103" s="114"/>
      <c r="R103" s="114"/>
      <c r="S103" s="114"/>
    </row>
    <row r="104" spans="2:20" s="144" customFormat="1" ht="20.149999999999999" customHeight="1">
      <c r="B104" s="1646"/>
      <c r="C104" s="206">
        <v>33</v>
      </c>
      <c r="D104" s="206">
        <v>15</v>
      </c>
      <c r="E104" s="206">
        <v>15</v>
      </c>
      <c r="F104" s="206">
        <v>15</v>
      </c>
      <c r="G104" s="206">
        <v>14.5</v>
      </c>
      <c r="H104" s="1267" t="s">
        <v>1481</v>
      </c>
      <c r="I104" s="730" t="s">
        <v>67</v>
      </c>
      <c r="J104" s="730" t="s">
        <v>639</v>
      </c>
      <c r="K104" s="1522"/>
      <c r="L104" s="1536"/>
      <c r="M104" s="1536"/>
      <c r="N104" s="1522"/>
      <c r="O104" s="727"/>
      <c r="P104" s="114"/>
      <c r="Q104" s="114"/>
      <c r="R104" s="114"/>
      <c r="S104" s="114"/>
    </row>
    <row r="105" spans="2:20" s="144" customFormat="1" ht="20.149999999999999" customHeight="1">
      <c r="B105" s="1651"/>
      <c r="C105" s="206">
        <v>22</v>
      </c>
      <c r="D105" s="206">
        <v>18</v>
      </c>
      <c r="E105" s="206">
        <v>17</v>
      </c>
      <c r="F105" s="206">
        <v>16</v>
      </c>
      <c r="G105" s="206">
        <v>15</v>
      </c>
      <c r="H105" s="819" t="s">
        <v>996</v>
      </c>
      <c r="I105" s="730" t="s">
        <v>989</v>
      </c>
      <c r="J105" s="730" t="s">
        <v>988</v>
      </c>
      <c r="K105" s="731" t="s">
        <v>87</v>
      </c>
      <c r="L105" s="687" t="s">
        <v>88</v>
      </c>
      <c r="M105" s="740" t="s">
        <v>89</v>
      </c>
      <c r="N105" s="731" t="s">
        <v>986</v>
      </c>
      <c r="O105" s="739" t="s">
        <v>74</v>
      </c>
      <c r="P105" s="114"/>
      <c r="Q105" s="114"/>
      <c r="R105" s="114"/>
      <c r="S105" s="114"/>
    </row>
    <row r="106" spans="2:20" s="144" customFormat="1" ht="20.149999999999999" customHeight="1">
      <c r="B106" s="1670" t="s">
        <v>125</v>
      </c>
      <c r="C106" s="1670"/>
      <c r="D106" s="1670"/>
      <c r="E106" s="1670"/>
      <c r="F106" s="1670"/>
      <c r="G106" s="1670"/>
      <c r="H106" s="1670"/>
      <c r="I106" s="1670"/>
      <c r="J106" s="1670"/>
      <c r="K106" s="1670"/>
      <c r="L106" s="1670"/>
      <c r="M106" s="1670"/>
      <c r="N106" s="1670"/>
      <c r="O106" s="1670"/>
      <c r="P106" s="114"/>
      <c r="Q106" s="114"/>
      <c r="R106" s="114"/>
      <c r="S106" s="114"/>
    </row>
    <row r="107" spans="2:20" s="150" customFormat="1" ht="20.149999999999999" customHeight="1">
      <c r="B107" s="1668" t="s">
        <v>126</v>
      </c>
      <c r="C107" s="1668"/>
      <c r="D107" s="1668"/>
      <c r="E107" s="1668"/>
      <c r="F107" s="1668"/>
      <c r="G107" s="1668"/>
      <c r="H107" s="1668"/>
      <c r="I107" s="1668"/>
      <c r="J107" s="1668"/>
      <c r="K107" s="1668"/>
      <c r="L107" s="1668"/>
      <c r="M107" s="1668"/>
      <c r="N107" s="1668"/>
      <c r="O107" s="1668"/>
      <c r="P107" s="114"/>
      <c r="Q107" s="114"/>
      <c r="R107" s="114"/>
      <c r="S107" s="114"/>
    </row>
    <row r="108" spans="2:20" s="150" customFormat="1" ht="20.149999999999999" customHeight="1">
      <c r="B108" s="1668" t="s">
        <v>127</v>
      </c>
      <c r="C108" s="1668"/>
      <c r="D108" s="1668"/>
      <c r="E108" s="1668"/>
      <c r="F108" s="1668"/>
      <c r="G108" s="1668"/>
      <c r="H108" s="1668"/>
      <c r="I108" s="1668"/>
      <c r="J108" s="1668"/>
      <c r="K108" s="1668"/>
      <c r="L108" s="1668"/>
      <c r="M108" s="1668"/>
      <c r="N108" s="1668"/>
      <c r="O108" s="1668"/>
      <c r="P108" s="114"/>
      <c r="Q108" s="114"/>
      <c r="R108" s="114"/>
      <c r="S108" s="114"/>
    </row>
    <row r="109" spans="2:20" s="150" customFormat="1" ht="37" customHeight="1">
      <c r="B109" s="1634" t="s">
        <v>128</v>
      </c>
      <c r="C109" s="1122">
        <v>13.5</v>
      </c>
      <c r="D109" s="1122">
        <v>10</v>
      </c>
      <c r="E109" s="1122">
        <f>D109-1</f>
        <v>9</v>
      </c>
      <c r="F109" s="1122">
        <f t="shared" ref="F109:G109" si="7">E109-1</f>
        <v>8</v>
      </c>
      <c r="G109" s="1122">
        <f t="shared" si="7"/>
        <v>7</v>
      </c>
      <c r="H109" s="206" t="s">
        <v>1007</v>
      </c>
      <c r="I109" s="1562" t="s">
        <v>101</v>
      </c>
      <c r="J109" s="1562" t="s">
        <v>102</v>
      </c>
      <c r="K109" s="1665" t="s">
        <v>78</v>
      </c>
      <c r="L109" s="1531" t="s">
        <v>79</v>
      </c>
      <c r="M109" s="1531" t="s">
        <v>80</v>
      </c>
      <c r="N109" s="1598" t="s">
        <v>937</v>
      </c>
      <c r="O109" s="1539" t="s">
        <v>977</v>
      </c>
      <c r="P109" s="114"/>
      <c r="Q109" s="114"/>
      <c r="R109" s="114"/>
      <c r="S109" s="114"/>
    </row>
    <row r="110" spans="2:20" s="150" customFormat="1" ht="20.149999999999999" customHeight="1">
      <c r="B110" s="1635"/>
      <c r="C110" s="753" t="s">
        <v>74</v>
      </c>
      <c r="D110" s="753" t="s">
        <v>74</v>
      </c>
      <c r="E110" s="1122">
        <v>8</v>
      </c>
      <c r="F110" s="1122">
        <f>E110-1</f>
        <v>7</v>
      </c>
      <c r="G110" s="1122">
        <f>F110-1</f>
        <v>6</v>
      </c>
      <c r="H110" s="755" t="s">
        <v>704</v>
      </c>
      <c r="I110" s="1537"/>
      <c r="J110" s="1537"/>
      <c r="K110" s="1504"/>
      <c r="L110" s="1545"/>
      <c r="M110" s="1545"/>
      <c r="N110" s="1524"/>
      <c r="O110" s="1539"/>
      <c r="P110" s="114"/>
      <c r="Q110" s="114"/>
      <c r="R110" s="114"/>
      <c r="S110" s="114"/>
    </row>
    <row r="111" spans="2:20" s="150" customFormat="1" ht="20.149999999999999" customHeight="1">
      <c r="B111" s="1635"/>
      <c r="C111" s="1124">
        <v>22</v>
      </c>
      <c r="D111" s="1123">
        <v>15</v>
      </c>
      <c r="E111" s="1172">
        <v>14</v>
      </c>
      <c r="F111" s="1172">
        <v>13</v>
      </c>
      <c r="G111" s="1172">
        <v>12</v>
      </c>
      <c r="H111" s="747" t="s">
        <v>996</v>
      </c>
      <c r="I111" s="725" t="s">
        <v>989</v>
      </c>
      <c r="J111" s="735" t="s">
        <v>106</v>
      </c>
      <c r="K111" s="731" t="s">
        <v>87</v>
      </c>
      <c r="L111" s="687" t="s">
        <v>88</v>
      </c>
      <c r="M111" s="740" t="s">
        <v>89</v>
      </c>
      <c r="N111" s="1359" t="s">
        <v>112</v>
      </c>
      <c r="O111" s="739" t="s">
        <v>74</v>
      </c>
      <c r="P111" s="114"/>
      <c r="Q111" s="114"/>
      <c r="R111" s="114"/>
      <c r="S111" s="114"/>
      <c r="T111" s="114"/>
    </row>
    <row r="112" spans="2:20" s="150" customFormat="1" ht="20.149999999999999" customHeight="1">
      <c r="B112" s="1635"/>
      <c r="C112" s="438" t="s">
        <v>74</v>
      </c>
      <c r="D112" s="403">
        <v>16</v>
      </c>
      <c r="E112" s="403">
        <v>16</v>
      </c>
      <c r="F112" s="403">
        <v>15</v>
      </c>
      <c r="G112" s="403">
        <v>13</v>
      </c>
      <c r="H112" s="1455" t="s">
        <v>691</v>
      </c>
      <c r="I112" s="1456" t="s">
        <v>92</v>
      </c>
      <c r="J112" s="1456" t="s">
        <v>106</v>
      </c>
      <c r="K112" s="1455" t="s">
        <v>87</v>
      </c>
      <c r="L112" s="1453" t="s">
        <v>88</v>
      </c>
      <c r="M112" s="1457" t="s">
        <v>89</v>
      </c>
      <c r="N112" s="1667" t="s">
        <v>651</v>
      </c>
      <c r="O112" s="1454" t="s">
        <v>971</v>
      </c>
      <c r="P112" s="114"/>
      <c r="Q112" s="114"/>
      <c r="R112" s="114"/>
      <c r="S112" s="114"/>
      <c r="T112" s="114"/>
    </row>
    <row r="113" spans="2:20" s="150" customFormat="1" ht="20.149999999999999" customHeight="1">
      <c r="B113" s="1635"/>
      <c r="C113" s="405">
        <v>25</v>
      </c>
      <c r="D113" s="406">
        <v>14.5</v>
      </c>
      <c r="E113" s="406">
        <v>14.5</v>
      </c>
      <c r="F113" s="406">
        <v>14.5</v>
      </c>
      <c r="G113" s="406">
        <v>14.5</v>
      </c>
      <c r="H113" s="1458" t="s">
        <v>1534</v>
      </c>
      <c r="I113" s="1672" t="s">
        <v>626</v>
      </c>
      <c r="J113" s="1673" t="s">
        <v>623</v>
      </c>
      <c r="K113" s="1674" t="s">
        <v>107</v>
      </c>
      <c r="L113" s="1675" t="s">
        <v>108</v>
      </c>
      <c r="M113" s="1675" t="s">
        <v>109</v>
      </c>
      <c r="N113" s="1667"/>
      <c r="O113" s="1505" t="s">
        <v>624</v>
      </c>
      <c r="P113" s="114"/>
      <c r="Q113" s="114"/>
      <c r="R113" s="114"/>
      <c r="S113" s="114"/>
      <c r="T113" s="114"/>
    </row>
    <row r="114" spans="2:20" s="150" customFormat="1" ht="30" customHeight="1">
      <c r="B114" s="1635"/>
      <c r="C114" s="405">
        <v>25</v>
      </c>
      <c r="D114" s="406">
        <v>14</v>
      </c>
      <c r="E114" s="406">
        <v>14</v>
      </c>
      <c r="F114" s="406">
        <v>14</v>
      </c>
      <c r="G114" s="406">
        <v>14</v>
      </c>
      <c r="H114" s="1458" t="s">
        <v>1535</v>
      </c>
      <c r="I114" s="1672"/>
      <c r="J114" s="1673"/>
      <c r="K114" s="1674"/>
      <c r="L114" s="1675"/>
      <c r="M114" s="1675"/>
      <c r="N114" s="1667"/>
      <c r="O114" s="1505"/>
      <c r="P114" s="114"/>
      <c r="Q114" s="114"/>
      <c r="R114" s="114"/>
      <c r="S114" s="114"/>
      <c r="T114" s="114"/>
    </row>
    <row r="115" spans="2:20" s="150" customFormat="1" ht="40" customHeight="1">
      <c r="B115" s="1635"/>
      <c r="C115" s="1124">
        <v>16</v>
      </c>
      <c r="D115" s="1172">
        <v>14</v>
      </c>
      <c r="E115" s="1172">
        <v>13</v>
      </c>
      <c r="F115" s="1172">
        <v>13</v>
      </c>
      <c r="G115" s="1172">
        <v>13</v>
      </c>
      <c r="H115" s="1458" t="s">
        <v>1268</v>
      </c>
      <c r="I115" s="1672"/>
      <c r="J115" s="1673"/>
      <c r="K115" s="1674"/>
      <c r="L115" s="1675"/>
      <c r="M115" s="1675"/>
      <c r="N115" s="1459" t="s">
        <v>708</v>
      </c>
      <c r="O115" s="1517" t="s">
        <v>978</v>
      </c>
      <c r="P115" s="114"/>
      <c r="Q115" s="114"/>
      <c r="R115" s="114"/>
      <c r="S115" s="114"/>
      <c r="T115" s="114"/>
    </row>
    <row r="116" spans="2:20" s="150" customFormat="1" ht="30" customHeight="1">
      <c r="B116" s="1635"/>
      <c r="C116" s="1480">
        <v>15</v>
      </c>
      <c r="D116" s="1481">
        <v>9</v>
      </c>
      <c r="E116" s="1481">
        <v>9</v>
      </c>
      <c r="F116" s="1481">
        <v>9</v>
      </c>
      <c r="G116" s="1481">
        <v>9</v>
      </c>
      <c r="H116" s="1671" t="s">
        <v>1580</v>
      </c>
      <c r="I116" s="1672"/>
      <c r="J116" s="1673"/>
      <c r="K116" s="1674"/>
      <c r="L116" s="1675"/>
      <c r="M116" s="1675"/>
      <c r="N116" s="1523" t="s">
        <v>112</v>
      </c>
      <c r="O116" s="1518"/>
      <c r="P116" s="114"/>
      <c r="Q116" s="114"/>
      <c r="R116" s="114"/>
      <c r="S116" s="114"/>
      <c r="T116" s="114"/>
    </row>
    <row r="117" spans="2:20" s="150" customFormat="1" ht="30" customHeight="1">
      <c r="B117" s="1635"/>
      <c r="C117" s="1480">
        <v>15</v>
      </c>
      <c r="D117" s="1481">
        <v>8.5</v>
      </c>
      <c r="E117" s="1481">
        <v>8.5</v>
      </c>
      <c r="F117" s="1481">
        <v>8.5</v>
      </c>
      <c r="G117" s="1481">
        <v>8.5</v>
      </c>
      <c r="H117" s="1671"/>
      <c r="I117" s="1672"/>
      <c r="J117" s="1673"/>
      <c r="K117" s="1674"/>
      <c r="L117" s="1675"/>
      <c r="M117" s="1675"/>
      <c r="N117" s="1524"/>
      <c r="O117" s="1518"/>
      <c r="P117" s="114"/>
      <c r="Q117" s="114"/>
      <c r="R117" s="114"/>
      <c r="S117" s="114"/>
      <c r="T117" s="114"/>
    </row>
    <row r="118" spans="2:20" s="150" customFormat="1" ht="30" customHeight="1">
      <c r="B118" s="1635"/>
      <c r="C118" s="753" t="s">
        <v>74</v>
      </c>
      <c r="D118" s="753" t="s">
        <v>74</v>
      </c>
      <c r="E118" s="1481">
        <v>7.5</v>
      </c>
      <c r="F118" s="1481">
        <v>7.5</v>
      </c>
      <c r="G118" s="1481">
        <v>7.5</v>
      </c>
      <c r="H118" s="1671"/>
      <c r="I118" s="1672"/>
      <c r="J118" s="1673"/>
      <c r="K118" s="1674"/>
      <c r="L118" s="1675"/>
      <c r="M118" s="1675"/>
      <c r="N118" s="1524"/>
      <c r="O118" s="1518"/>
      <c r="P118" s="114"/>
      <c r="Q118" s="114"/>
      <c r="R118" s="114"/>
      <c r="S118" s="114"/>
      <c r="T118" s="114"/>
    </row>
    <row r="119" spans="2:20" s="150" customFormat="1" ht="30" customHeight="1">
      <c r="B119" s="1635"/>
      <c r="C119" s="753" t="s">
        <v>74</v>
      </c>
      <c r="D119" s="753" t="s">
        <v>74</v>
      </c>
      <c r="E119" s="1481">
        <v>6.5</v>
      </c>
      <c r="F119" s="1481">
        <v>6.5</v>
      </c>
      <c r="G119" s="1481">
        <v>6.5</v>
      </c>
      <c r="H119" s="1671"/>
      <c r="I119" s="1672"/>
      <c r="J119" s="1673"/>
      <c r="K119" s="1674"/>
      <c r="L119" s="1675"/>
      <c r="M119" s="1675"/>
      <c r="N119" s="1525"/>
      <c r="O119" s="1526"/>
      <c r="P119" s="114"/>
      <c r="Q119" s="114"/>
      <c r="R119" s="114"/>
      <c r="S119" s="114"/>
      <c r="T119" s="114"/>
    </row>
    <row r="120" spans="2:20" s="144" customFormat="1" ht="20.149999999999999" customHeight="1">
      <c r="B120" s="266"/>
      <c r="C120" s="700"/>
      <c r="D120" s="700"/>
      <c r="E120" s="700"/>
      <c r="F120" s="700"/>
      <c r="G120" s="700"/>
      <c r="H120" s="232"/>
      <c r="I120" s="245"/>
      <c r="J120" s="245"/>
      <c r="K120" s="245"/>
      <c r="L120" s="246"/>
      <c r="M120" s="246"/>
      <c r="N120" s="245"/>
      <c r="O120" s="247"/>
      <c r="P120" s="114"/>
      <c r="Q120" s="114"/>
      <c r="R120" s="114"/>
      <c r="S120" s="114"/>
      <c r="T120" s="114"/>
    </row>
    <row r="121" spans="2:20" s="144" customFormat="1" ht="20.149999999999999" customHeight="1">
      <c r="B121" s="451" t="s">
        <v>725</v>
      </c>
      <c r="C121" s="267">
        <v>6</v>
      </c>
      <c r="D121" s="699">
        <v>5</v>
      </c>
      <c r="E121" s="699">
        <v>4</v>
      </c>
      <c r="F121" s="699">
        <v>4</v>
      </c>
      <c r="G121" s="699">
        <v>4</v>
      </c>
      <c r="H121" s="698" t="s">
        <v>938</v>
      </c>
      <c r="I121" s="450" t="s">
        <v>626</v>
      </c>
      <c r="J121" s="452" t="s">
        <v>623</v>
      </c>
      <c r="K121" s="711" t="s">
        <v>943</v>
      </c>
      <c r="L121" s="710" t="s">
        <v>70</v>
      </c>
      <c r="M121" s="710" t="s">
        <v>71</v>
      </c>
      <c r="N121" s="275" t="s">
        <v>138</v>
      </c>
      <c r="O121" s="715" t="s">
        <v>974</v>
      </c>
      <c r="P121" s="114"/>
      <c r="Q121" s="114"/>
      <c r="R121" s="114"/>
      <c r="S121" s="114"/>
      <c r="T121" s="114"/>
    </row>
    <row r="122" spans="2:20" s="144" customFormat="1" ht="25.5" customHeight="1">
      <c r="B122" s="266"/>
      <c r="C122" s="700"/>
      <c r="D122" s="700"/>
      <c r="E122" s="700"/>
      <c r="F122" s="700"/>
      <c r="G122" s="700"/>
      <c r="H122" s="232"/>
      <c r="I122" s="245"/>
      <c r="J122" s="245"/>
      <c r="K122" s="245"/>
      <c r="L122" s="246"/>
      <c r="M122" s="246"/>
      <c r="N122" s="245"/>
      <c r="O122" s="247"/>
      <c r="P122" s="114"/>
      <c r="Q122" s="114"/>
      <c r="R122" s="114"/>
      <c r="S122" s="114"/>
      <c r="T122" s="114"/>
    </row>
    <row r="123" spans="2:20" s="144" customFormat="1" ht="20.149999999999999" customHeight="1">
      <c r="B123" s="393" t="s">
        <v>621</v>
      </c>
      <c r="C123" s="267">
        <v>13</v>
      </c>
      <c r="D123" s="1228">
        <v>9</v>
      </c>
      <c r="E123" s="1228">
        <v>8</v>
      </c>
      <c r="F123" s="1228">
        <v>8</v>
      </c>
      <c r="G123" s="1228">
        <v>8</v>
      </c>
      <c r="H123" s="779" t="s">
        <v>938</v>
      </c>
      <c r="I123" s="445" t="s">
        <v>626</v>
      </c>
      <c r="J123" s="392" t="s">
        <v>623</v>
      </c>
      <c r="K123" s="711" t="s">
        <v>93</v>
      </c>
      <c r="L123" s="710" t="s">
        <v>70</v>
      </c>
      <c r="M123" s="710" t="s">
        <v>71</v>
      </c>
      <c r="N123" s="275" t="s">
        <v>138</v>
      </c>
      <c r="O123" s="715" t="s">
        <v>974</v>
      </c>
      <c r="P123" s="114"/>
      <c r="Q123" s="114"/>
      <c r="R123" s="114"/>
      <c r="S123" s="114"/>
    </row>
    <row r="124" spans="2:20" s="144" customFormat="1" ht="20.149999999999999" customHeight="1">
      <c r="B124" s="266"/>
      <c r="C124" s="150"/>
      <c r="D124" s="150"/>
      <c r="E124" s="150"/>
      <c r="F124" s="150"/>
      <c r="G124" s="150"/>
      <c r="H124" s="232"/>
      <c r="I124" s="245"/>
      <c r="J124" s="245"/>
      <c r="K124" s="245"/>
      <c r="L124" s="246"/>
      <c r="M124" s="246"/>
      <c r="N124" s="245"/>
      <c r="O124" s="247"/>
      <c r="P124" s="114"/>
      <c r="Q124" s="114"/>
      <c r="R124" s="114"/>
      <c r="S124" s="114"/>
    </row>
    <row r="125" spans="2:20" s="144" customFormat="1" ht="39" customHeight="1">
      <c r="B125" s="1565" t="s">
        <v>129</v>
      </c>
      <c r="C125" s="417" t="s">
        <v>74</v>
      </c>
      <c r="D125" s="403">
        <v>16</v>
      </c>
      <c r="E125" s="403">
        <v>16</v>
      </c>
      <c r="F125" s="403">
        <v>15</v>
      </c>
      <c r="G125" s="403">
        <v>13</v>
      </c>
      <c r="H125" s="432" t="s">
        <v>130</v>
      </c>
      <c r="I125" s="224" t="s">
        <v>75</v>
      </c>
      <c r="J125" s="224" t="s">
        <v>106</v>
      </c>
      <c r="K125" s="215" t="s">
        <v>87</v>
      </c>
      <c r="L125" s="257" t="s">
        <v>88</v>
      </c>
      <c r="M125" s="257" t="s">
        <v>89</v>
      </c>
      <c r="N125" s="215" t="s">
        <v>131</v>
      </c>
      <c r="O125" s="716" t="s">
        <v>971</v>
      </c>
      <c r="P125" s="114"/>
      <c r="Q125" s="114"/>
      <c r="R125" s="114"/>
      <c r="S125" s="114"/>
    </row>
    <row r="126" spans="2:20" s="144" customFormat="1" ht="20.149999999999999" customHeight="1">
      <c r="B126" s="1554"/>
      <c r="C126" s="417">
        <v>7</v>
      </c>
      <c r="D126" s="403">
        <v>6</v>
      </c>
      <c r="E126" s="403">
        <v>6</v>
      </c>
      <c r="F126" s="403">
        <v>6</v>
      </c>
      <c r="G126" s="403">
        <v>6</v>
      </c>
      <c r="H126" s="432" t="s">
        <v>673</v>
      </c>
      <c r="I126" s="422" t="s">
        <v>672</v>
      </c>
      <c r="J126" s="422" t="s">
        <v>674</v>
      </c>
      <c r="K126" s="712" t="s">
        <v>93</v>
      </c>
      <c r="L126" s="687" t="s">
        <v>70</v>
      </c>
      <c r="M126" s="687" t="s">
        <v>71</v>
      </c>
      <c r="N126" s="422" t="s">
        <v>131</v>
      </c>
      <c r="O126" s="714" t="s">
        <v>973</v>
      </c>
      <c r="P126" s="114"/>
      <c r="Q126" s="114"/>
      <c r="R126" s="114"/>
      <c r="S126" s="114"/>
    </row>
    <row r="127" spans="2:20" s="144" customFormat="1" ht="20.149999999999999" customHeight="1">
      <c r="B127" s="173"/>
      <c r="C127" s="264"/>
      <c r="D127" s="264"/>
      <c r="E127" s="265"/>
      <c r="F127" s="265"/>
      <c r="G127" s="265"/>
      <c r="H127" s="232"/>
      <c r="I127" s="245"/>
      <c r="J127" s="245"/>
      <c r="K127" s="177"/>
      <c r="L127" s="180"/>
      <c r="M127" s="180"/>
      <c r="N127" s="177"/>
      <c r="O127" s="247"/>
      <c r="P127" s="114"/>
      <c r="Q127" s="114"/>
      <c r="R127" s="114"/>
      <c r="S127" s="114"/>
    </row>
    <row r="128" spans="2:20" s="144" customFormat="1" ht="20.149999999999999" customHeight="1">
      <c r="B128" s="1651" t="s">
        <v>132</v>
      </c>
      <c r="C128" s="802">
        <v>16</v>
      </c>
      <c r="D128" s="802">
        <v>13</v>
      </c>
      <c r="E128" s="802">
        <v>13</v>
      </c>
      <c r="F128" s="802">
        <v>12.5</v>
      </c>
      <c r="G128" s="802">
        <v>12</v>
      </c>
      <c r="H128" s="959" t="s">
        <v>1259</v>
      </c>
      <c r="I128" s="1508" t="s">
        <v>65</v>
      </c>
      <c r="J128" s="1508" t="s">
        <v>124</v>
      </c>
      <c r="K128" s="1512" t="s">
        <v>107</v>
      </c>
      <c r="L128" s="1510" t="s">
        <v>133</v>
      </c>
      <c r="M128" s="1510" t="s">
        <v>109</v>
      </c>
      <c r="N128" s="1685" t="s">
        <v>134</v>
      </c>
      <c r="O128" s="1517" t="s">
        <v>1154</v>
      </c>
      <c r="P128" s="114"/>
      <c r="Q128" s="114"/>
      <c r="R128" s="114"/>
      <c r="S128" s="114"/>
    </row>
    <row r="129" spans="1:20" s="144" customFormat="1" ht="19.5" customHeight="1">
      <c r="B129" s="1651"/>
      <c r="C129" s="220" t="s">
        <v>74</v>
      </c>
      <c r="D129" s="220" t="s">
        <v>74</v>
      </c>
      <c r="E129" s="1482">
        <v>12</v>
      </c>
      <c r="F129" s="1482">
        <v>12</v>
      </c>
      <c r="G129" s="1482">
        <v>12</v>
      </c>
      <c r="H129" s="960" t="s">
        <v>1260</v>
      </c>
      <c r="I129" s="1509"/>
      <c r="J129" s="1509"/>
      <c r="K129" s="1546"/>
      <c r="L129" s="1546"/>
      <c r="M129" s="1511"/>
      <c r="N129" s="1520"/>
      <c r="O129" s="1518"/>
      <c r="P129" s="114"/>
      <c r="Q129" s="114"/>
      <c r="R129" s="114"/>
      <c r="S129" s="114"/>
    </row>
    <row r="130" spans="1:20" s="150" customFormat="1" ht="20.149999999999999" customHeight="1">
      <c r="B130" s="1646"/>
      <c r="C130" s="220" t="s">
        <v>74</v>
      </c>
      <c r="D130" s="220" t="s">
        <v>74</v>
      </c>
      <c r="E130" s="1477">
        <v>11</v>
      </c>
      <c r="F130" s="1477">
        <v>11</v>
      </c>
      <c r="G130" s="1477">
        <v>11</v>
      </c>
      <c r="H130" s="960" t="s">
        <v>1261</v>
      </c>
      <c r="I130" s="1537"/>
      <c r="J130" s="1537"/>
      <c r="K130" s="1546"/>
      <c r="L130" s="1546"/>
      <c r="M130" s="1511"/>
      <c r="N130" s="1520"/>
      <c r="O130" s="1528"/>
      <c r="P130" s="114"/>
      <c r="Q130" s="114"/>
      <c r="R130" s="114"/>
      <c r="S130" s="114"/>
    </row>
    <row r="131" spans="1:20" s="144" customFormat="1" ht="19.5" customHeight="1">
      <c r="B131" s="1651"/>
      <c r="C131" s="220" t="s">
        <v>74</v>
      </c>
      <c r="D131" s="1122">
        <v>16</v>
      </c>
      <c r="E131" s="753">
        <v>15</v>
      </c>
      <c r="F131" s="753">
        <v>14</v>
      </c>
      <c r="G131" s="753">
        <v>14</v>
      </c>
      <c r="H131" s="961" t="s">
        <v>1462</v>
      </c>
      <c r="I131" s="446" t="s">
        <v>151</v>
      </c>
      <c r="J131" s="296" t="s">
        <v>653</v>
      </c>
      <c r="K131" s="1547"/>
      <c r="L131" s="1547"/>
      <c r="M131" s="1511"/>
      <c r="N131" s="1520"/>
      <c r="O131" s="444" t="s">
        <v>713</v>
      </c>
      <c r="P131" s="114"/>
      <c r="Q131" s="114"/>
      <c r="R131" s="114"/>
      <c r="S131" s="114"/>
    </row>
    <row r="132" spans="1:20" s="144" customFormat="1" ht="20.149999999999999" customHeight="1">
      <c r="B132" s="1651"/>
      <c r="C132" s="803">
        <v>16</v>
      </c>
      <c r="D132" s="803">
        <v>12</v>
      </c>
      <c r="E132" s="803">
        <v>11</v>
      </c>
      <c r="F132" s="803">
        <v>11</v>
      </c>
      <c r="G132" s="803">
        <v>11</v>
      </c>
      <c r="H132" s="800" t="s">
        <v>136</v>
      </c>
      <c r="I132" s="1550" t="s">
        <v>67</v>
      </c>
      <c r="J132" s="1517" t="s">
        <v>137</v>
      </c>
      <c r="K132" s="1548" t="s">
        <v>93</v>
      </c>
      <c r="L132" s="1515" t="s">
        <v>70</v>
      </c>
      <c r="M132" s="1515" t="s">
        <v>71</v>
      </c>
      <c r="N132" s="275" t="s">
        <v>138</v>
      </c>
      <c r="O132" s="713" t="s">
        <v>974</v>
      </c>
      <c r="P132" s="114"/>
      <c r="Q132" s="114"/>
      <c r="R132" s="114"/>
      <c r="S132" s="114"/>
    </row>
    <row r="133" spans="1:20" s="144" customFormat="1" ht="20.149999999999999" customHeight="1">
      <c r="B133" s="1651"/>
      <c r="C133" s="803">
        <v>15.5</v>
      </c>
      <c r="D133" s="803">
        <v>12</v>
      </c>
      <c r="E133" s="803">
        <v>11</v>
      </c>
      <c r="F133" s="803">
        <v>11</v>
      </c>
      <c r="G133" s="803">
        <v>11</v>
      </c>
      <c r="H133" s="804" t="s">
        <v>139</v>
      </c>
      <c r="I133" s="1551"/>
      <c r="J133" s="1528"/>
      <c r="K133" s="1549"/>
      <c r="L133" s="1516"/>
      <c r="M133" s="1516"/>
      <c r="N133" s="275" t="s">
        <v>112</v>
      </c>
      <c r="O133" s="399" t="s">
        <v>638</v>
      </c>
      <c r="P133" s="114"/>
      <c r="Q133" s="114"/>
      <c r="R133" s="114"/>
      <c r="S133" s="114"/>
    </row>
    <row r="134" spans="1:20" s="150" customFormat="1" ht="23.25" customHeight="1">
      <c r="B134" s="1651"/>
      <c r="C134" s="1122">
        <v>18</v>
      </c>
      <c r="D134" s="1122">
        <v>14</v>
      </c>
      <c r="E134" s="1122">
        <f>D134-1</f>
        <v>13</v>
      </c>
      <c r="F134" s="1122">
        <f t="shared" ref="F134:G134" si="8">E134-1</f>
        <v>12</v>
      </c>
      <c r="G134" s="1122">
        <f t="shared" si="8"/>
        <v>11</v>
      </c>
      <c r="H134" s="1363" t="s">
        <v>1573</v>
      </c>
      <c r="I134" s="1517" t="s">
        <v>140</v>
      </c>
      <c r="J134" s="1517" t="s">
        <v>141</v>
      </c>
      <c r="K134" s="1503" t="s">
        <v>78</v>
      </c>
      <c r="L134" s="1544" t="s">
        <v>79</v>
      </c>
      <c r="M134" s="1544" t="s">
        <v>80</v>
      </c>
      <c r="N134" s="1519" t="s">
        <v>134</v>
      </c>
      <c r="O134" s="221" t="s">
        <v>119</v>
      </c>
      <c r="P134" s="114"/>
      <c r="Q134" s="114"/>
      <c r="R134" s="114"/>
      <c r="S134" s="114"/>
    </row>
    <row r="135" spans="1:20" s="150" customFormat="1" ht="23.25" customHeight="1">
      <c r="B135" s="1651"/>
      <c r="C135" s="753" t="s">
        <v>74</v>
      </c>
      <c r="D135" s="753" t="s">
        <v>74</v>
      </c>
      <c r="E135" s="1122">
        <v>11</v>
      </c>
      <c r="F135" s="1122">
        <f>E135-1</f>
        <v>10</v>
      </c>
      <c r="G135" s="1122">
        <f>F135-1</f>
        <v>9</v>
      </c>
      <c r="H135" s="812" t="s">
        <v>953</v>
      </c>
      <c r="I135" s="1528"/>
      <c r="J135" s="1528"/>
      <c r="K135" s="1504"/>
      <c r="L135" s="1545"/>
      <c r="M135" s="1545"/>
      <c r="N135" s="1520"/>
      <c r="O135" s="221" t="s">
        <v>119</v>
      </c>
      <c r="P135" s="114"/>
      <c r="Q135" s="114"/>
      <c r="R135" s="114"/>
      <c r="S135" s="114"/>
    </row>
    <row r="136" spans="1:20" s="144" customFormat="1" ht="20.149999999999999" customHeight="1">
      <c r="A136" s="263"/>
      <c r="B136" s="1646"/>
      <c r="C136" s="206" t="s">
        <v>74</v>
      </c>
      <c r="D136" s="1228">
        <v>16</v>
      </c>
      <c r="E136" s="1228">
        <v>16</v>
      </c>
      <c r="F136" s="1228">
        <v>15</v>
      </c>
      <c r="G136" s="1228">
        <v>13</v>
      </c>
      <c r="H136" s="813" t="s">
        <v>692</v>
      </c>
      <c r="I136" s="733" t="s">
        <v>104</v>
      </c>
      <c r="J136" s="733" t="s">
        <v>142</v>
      </c>
      <c r="K136" s="730" t="s">
        <v>87</v>
      </c>
      <c r="L136" s="729" t="s">
        <v>88</v>
      </c>
      <c r="M136" s="729" t="s">
        <v>143</v>
      </c>
      <c r="N136" s="1521"/>
      <c r="O136" s="733" t="s">
        <v>971</v>
      </c>
      <c r="P136" s="114"/>
      <c r="Q136" s="114"/>
      <c r="R136" s="114"/>
      <c r="S136" s="114"/>
    </row>
    <row r="137" spans="1:20" s="144" customFormat="1" ht="20.149999999999999" customHeight="1">
      <c r="B137" s="268"/>
      <c r="C137" s="796"/>
      <c r="D137" s="796"/>
      <c r="E137" s="797"/>
      <c r="F137" s="797"/>
      <c r="G137" s="797"/>
      <c r="H137" s="798"/>
      <c r="I137" s="276"/>
      <c r="J137" s="276"/>
      <c r="K137" s="276"/>
      <c r="L137" s="277"/>
      <c r="M137" s="277"/>
      <c r="N137" s="276"/>
      <c r="O137" s="247"/>
      <c r="P137" s="114"/>
      <c r="Q137" s="114"/>
      <c r="R137" s="114"/>
      <c r="S137" s="114"/>
      <c r="T137" s="114"/>
    </row>
    <row r="138" spans="1:20" s="144" customFormat="1" ht="20.149999999999999" customHeight="1">
      <c r="B138" s="223" t="s">
        <v>144</v>
      </c>
      <c r="C138" s="267">
        <v>24</v>
      </c>
      <c r="D138" s="1469">
        <v>14.5</v>
      </c>
      <c r="E138" s="1469">
        <v>14.5</v>
      </c>
      <c r="F138" s="1469">
        <v>14.5</v>
      </c>
      <c r="G138" s="1469">
        <v>14.5</v>
      </c>
      <c r="H138" s="958" t="s">
        <v>1243</v>
      </c>
      <c r="I138" s="416" t="s">
        <v>151</v>
      </c>
      <c r="J138" s="224" t="s">
        <v>110</v>
      </c>
      <c r="K138" s="278" t="s">
        <v>107</v>
      </c>
      <c r="L138" s="257" t="s">
        <v>145</v>
      </c>
      <c r="M138" s="257" t="s">
        <v>109</v>
      </c>
      <c r="N138" s="215" t="s">
        <v>131</v>
      </c>
      <c r="O138" s="716" t="s">
        <v>974</v>
      </c>
      <c r="P138" s="114"/>
      <c r="Q138" s="114"/>
      <c r="R138" s="114"/>
      <c r="S138" s="114"/>
    </row>
    <row r="139" spans="1:20" s="144" customFormat="1" ht="20.149999999999999" customHeight="1">
      <c r="B139" s="268"/>
      <c r="C139" s="796"/>
      <c r="D139" s="796"/>
      <c r="E139" s="797"/>
      <c r="F139" s="797"/>
      <c r="G139" s="797"/>
      <c r="H139" s="798"/>
      <c r="I139" s="276"/>
      <c r="J139" s="276"/>
      <c r="K139" s="276"/>
      <c r="L139" s="277"/>
      <c r="M139" s="277"/>
      <c r="N139" s="235"/>
      <c r="O139" s="247"/>
      <c r="P139" s="114"/>
      <c r="Q139" s="114"/>
      <c r="R139" s="114"/>
      <c r="S139" s="114"/>
    </row>
    <row r="140" spans="1:20" s="144" customFormat="1" ht="20.149999999999999" customHeight="1">
      <c r="B140" s="1651" t="s">
        <v>146</v>
      </c>
      <c r="C140" s="269">
        <v>36</v>
      </c>
      <c r="D140" s="206">
        <v>28</v>
      </c>
      <c r="E140" s="206">
        <v>28</v>
      </c>
      <c r="F140" s="206">
        <v>27</v>
      </c>
      <c r="G140" s="206">
        <v>26</v>
      </c>
      <c r="H140" s="221" t="s">
        <v>147</v>
      </c>
      <c r="I140" s="224" t="s">
        <v>105</v>
      </c>
      <c r="J140" s="224" t="s">
        <v>110</v>
      </c>
      <c r="K140" s="1535" t="s">
        <v>87</v>
      </c>
      <c r="L140" s="1514" t="s">
        <v>88</v>
      </c>
      <c r="M140" s="1514" t="s">
        <v>89</v>
      </c>
      <c r="N140" s="1512" t="s">
        <v>148</v>
      </c>
      <c r="O140" s="817" t="s">
        <v>1157</v>
      </c>
      <c r="P140" s="114"/>
      <c r="Q140" s="114"/>
      <c r="R140" s="114"/>
      <c r="S140" s="114"/>
    </row>
    <row r="141" spans="1:20" s="144" customFormat="1" ht="20.149999999999999" customHeight="1">
      <c r="B141" s="1651"/>
      <c r="C141" s="394" t="s">
        <v>74</v>
      </c>
      <c r="D141" s="403">
        <v>17</v>
      </c>
      <c r="E141" s="403">
        <v>17</v>
      </c>
      <c r="F141" s="403">
        <v>15</v>
      </c>
      <c r="G141" s="403">
        <v>13</v>
      </c>
      <c r="H141" s="437" t="s">
        <v>702</v>
      </c>
      <c r="I141" s="224" t="s">
        <v>92</v>
      </c>
      <c r="J141" s="224" t="s">
        <v>106</v>
      </c>
      <c r="K141" s="1535"/>
      <c r="L141" s="1514"/>
      <c r="M141" s="1514"/>
      <c r="N141" s="1513"/>
      <c r="O141" s="708" t="s">
        <v>971</v>
      </c>
      <c r="P141" s="114"/>
      <c r="Q141" s="114"/>
      <c r="R141" s="114"/>
      <c r="S141" s="114"/>
    </row>
    <row r="142" spans="1:20" s="144" customFormat="1" ht="20.5" customHeight="1">
      <c r="B142" s="1651"/>
      <c r="C142" s="220">
        <v>14.5</v>
      </c>
      <c r="D142" s="220">
        <v>9.5</v>
      </c>
      <c r="E142" s="220">
        <f>D142-1</f>
        <v>8.5</v>
      </c>
      <c r="F142" s="220">
        <f t="shared" ref="F142:F143" si="9">E142-1</f>
        <v>7.5</v>
      </c>
      <c r="G142" s="220">
        <f t="shared" ref="G142:G143" si="10">F142-1</f>
        <v>6.5</v>
      </c>
      <c r="H142" s="398" t="s">
        <v>633</v>
      </c>
      <c r="I142" s="1508" t="s">
        <v>118</v>
      </c>
      <c r="J142" s="1508" t="s">
        <v>106</v>
      </c>
      <c r="K142" s="1503" t="s">
        <v>78</v>
      </c>
      <c r="L142" s="1544" t="s">
        <v>79</v>
      </c>
      <c r="M142" s="1544" t="s">
        <v>80</v>
      </c>
      <c r="N142" s="1512" t="s">
        <v>631</v>
      </c>
      <c r="O142" s="221" t="s">
        <v>119</v>
      </c>
      <c r="P142" s="114"/>
      <c r="Q142" s="114"/>
      <c r="R142" s="114"/>
      <c r="S142" s="114"/>
    </row>
    <row r="143" spans="1:20" s="144" customFormat="1" ht="25" customHeight="1">
      <c r="B143" s="1651"/>
      <c r="C143" s="206" t="s">
        <v>74</v>
      </c>
      <c r="D143" s="206" t="s">
        <v>74</v>
      </c>
      <c r="E143" s="220">
        <v>7.5</v>
      </c>
      <c r="F143" s="220">
        <f t="shared" si="9"/>
        <v>6.5</v>
      </c>
      <c r="G143" s="220">
        <f t="shared" si="10"/>
        <v>5.5</v>
      </c>
      <c r="H143" s="443" t="s">
        <v>705</v>
      </c>
      <c r="I143" s="1537"/>
      <c r="J143" s="1537"/>
      <c r="K143" s="1504"/>
      <c r="L143" s="1545"/>
      <c r="M143" s="1545"/>
      <c r="N143" s="1522"/>
      <c r="O143" s="221" t="s">
        <v>119</v>
      </c>
      <c r="P143" s="114"/>
      <c r="Q143" s="114"/>
      <c r="R143" s="114"/>
      <c r="S143" s="114"/>
    </row>
    <row r="144" spans="1:20" s="150" customFormat="1" ht="20.149999999999999" customHeight="1">
      <c r="B144" s="173"/>
      <c r="C144" s="1326"/>
      <c r="D144" s="1326"/>
      <c r="E144" s="1327"/>
      <c r="F144" s="1327"/>
      <c r="G144" s="1328"/>
      <c r="H144" s="232" t="s">
        <v>150</v>
      </c>
      <c r="I144" s="245"/>
      <c r="J144" s="177"/>
      <c r="K144" s="177"/>
      <c r="L144" s="180"/>
      <c r="M144" s="180"/>
      <c r="N144" s="177"/>
      <c r="O144" s="247"/>
      <c r="P144" s="114"/>
      <c r="Q144" s="114"/>
      <c r="R144" s="114"/>
      <c r="S144" s="114"/>
    </row>
    <row r="145" spans="2:19" s="154" customFormat="1" ht="20.149999999999999" customHeight="1">
      <c r="B145" s="1651" t="s">
        <v>1538</v>
      </c>
      <c r="C145" s="220">
        <v>18</v>
      </c>
      <c r="D145" s="220">
        <v>14</v>
      </c>
      <c r="E145" s="220">
        <f>D145-1</f>
        <v>13</v>
      </c>
      <c r="F145" s="220">
        <f t="shared" ref="F145:G145" si="11">E145-1</f>
        <v>12</v>
      </c>
      <c r="G145" s="220">
        <f t="shared" si="11"/>
        <v>11</v>
      </c>
      <c r="H145" s="694" t="s">
        <v>954</v>
      </c>
      <c r="I145" s="1508" t="s">
        <v>101</v>
      </c>
      <c r="J145" s="1508" t="s">
        <v>102</v>
      </c>
      <c r="K145" s="1512" t="s">
        <v>78</v>
      </c>
      <c r="L145" s="1510" t="s">
        <v>79</v>
      </c>
      <c r="M145" s="1544" t="s">
        <v>80</v>
      </c>
      <c r="N145" s="1508" t="s">
        <v>632</v>
      </c>
      <c r="O145" s="1517" t="s">
        <v>119</v>
      </c>
      <c r="P145" s="114"/>
      <c r="Q145" s="114"/>
      <c r="R145" s="114"/>
      <c r="S145" s="114"/>
    </row>
    <row r="146" spans="2:19" s="143" customFormat="1" ht="20.149999999999999" customHeight="1">
      <c r="B146" s="1651"/>
      <c r="C146" s="206" t="s">
        <v>74</v>
      </c>
      <c r="D146" s="206" t="s">
        <v>74</v>
      </c>
      <c r="E146" s="220">
        <v>11</v>
      </c>
      <c r="F146" s="220">
        <f>E146-1</f>
        <v>10</v>
      </c>
      <c r="G146" s="220">
        <f>F146-1</f>
        <v>9</v>
      </c>
      <c r="H146" s="695" t="s">
        <v>953</v>
      </c>
      <c r="I146" s="1509"/>
      <c r="J146" s="1509"/>
      <c r="K146" s="1513"/>
      <c r="L146" s="1511"/>
      <c r="M146" s="1558"/>
      <c r="N146" s="1509"/>
      <c r="O146" s="1518"/>
      <c r="P146" s="114"/>
      <c r="Q146" s="114"/>
      <c r="R146" s="114"/>
      <c r="S146" s="114"/>
    </row>
    <row r="147" spans="2:19" s="143" customFormat="1" ht="20.149999999999999" customHeight="1">
      <c r="B147" s="1651"/>
      <c r="C147" s="1290">
        <v>15</v>
      </c>
      <c r="D147" s="1290">
        <v>12.5</v>
      </c>
      <c r="E147" s="1290">
        <v>12</v>
      </c>
      <c r="F147" s="1290">
        <v>12</v>
      </c>
      <c r="G147" s="1290">
        <v>11</v>
      </c>
      <c r="H147" s="768" t="s">
        <v>1457</v>
      </c>
      <c r="I147" s="1508" t="s">
        <v>151</v>
      </c>
      <c r="J147" s="1508" t="s">
        <v>77</v>
      </c>
      <c r="K147" s="278" t="s">
        <v>107</v>
      </c>
      <c r="L147" s="257" t="s">
        <v>133</v>
      </c>
      <c r="M147" s="256" t="s">
        <v>109</v>
      </c>
      <c r="N147" s="1508" t="s">
        <v>152</v>
      </c>
      <c r="O147" s="221" t="s">
        <v>74</v>
      </c>
      <c r="P147" s="114"/>
      <c r="Q147" s="114"/>
      <c r="R147" s="114"/>
      <c r="S147" s="114"/>
    </row>
    <row r="148" spans="2:19" s="143" customFormat="1" ht="20.149999999999999" customHeight="1">
      <c r="B148" s="1651"/>
      <c r="C148" s="769">
        <v>21</v>
      </c>
      <c r="D148" s="769">
        <v>18</v>
      </c>
      <c r="E148" s="769">
        <v>17</v>
      </c>
      <c r="F148" s="769">
        <v>17</v>
      </c>
      <c r="G148" s="769">
        <v>17</v>
      </c>
      <c r="H148" s="767" t="s">
        <v>1015</v>
      </c>
      <c r="I148" s="1509"/>
      <c r="J148" s="1509"/>
      <c r="K148" s="1540" t="s">
        <v>625</v>
      </c>
      <c r="L148" s="1510" t="s">
        <v>159</v>
      </c>
      <c r="M148" s="1510" t="s">
        <v>71</v>
      </c>
      <c r="N148" s="1509"/>
      <c r="O148" s="1517" t="s">
        <v>974</v>
      </c>
      <c r="P148" s="114"/>
      <c r="Q148" s="114"/>
      <c r="R148" s="114"/>
      <c r="S148" s="114"/>
    </row>
    <row r="149" spans="2:19" s="143" customFormat="1" ht="20.149999999999999" customHeight="1">
      <c r="B149" s="1651"/>
      <c r="C149" s="754" t="s">
        <v>1003</v>
      </c>
      <c r="D149" s="754" t="s">
        <v>1003</v>
      </c>
      <c r="E149" s="754" t="s">
        <v>1003</v>
      </c>
      <c r="F149" s="754" t="s">
        <v>1003</v>
      </c>
      <c r="G149" s="754" t="s">
        <v>1003</v>
      </c>
      <c r="H149" s="749" t="s">
        <v>1002</v>
      </c>
      <c r="I149" s="1509"/>
      <c r="J149" s="1509"/>
      <c r="K149" s="1555"/>
      <c r="L149" s="1511"/>
      <c r="M149" s="1511"/>
      <c r="N149" s="1509"/>
      <c r="O149" s="1518"/>
      <c r="P149" s="114"/>
      <c r="Q149" s="114"/>
      <c r="R149" s="114"/>
      <c r="S149" s="114"/>
    </row>
    <row r="150" spans="2:19" s="155" customFormat="1" ht="20.149999999999999" customHeight="1">
      <c r="B150" s="1646"/>
      <c r="C150" s="206" t="s">
        <v>74</v>
      </c>
      <c r="D150" s="751">
        <v>18</v>
      </c>
      <c r="E150" s="751">
        <v>18</v>
      </c>
      <c r="F150" s="751">
        <v>17.5</v>
      </c>
      <c r="G150" s="751">
        <v>16</v>
      </c>
      <c r="H150" s="750" t="s">
        <v>1001</v>
      </c>
      <c r="I150" s="728" t="s">
        <v>92</v>
      </c>
      <c r="J150" s="728" t="s">
        <v>153</v>
      </c>
      <c r="K150" s="730" t="s">
        <v>87</v>
      </c>
      <c r="L150" s="729" t="s">
        <v>88</v>
      </c>
      <c r="M150" s="729" t="s">
        <v>89</v>
      </c>
      <c r="N150" s="730" t="s">
        <v>154</v>
      </c>
      <c r="O150" s="733" t="s">
        <v>971</v>
      </c>
      <c r="P150" s="114"/>
      <c r="Q150" s="114"/>
      <c r="R150" s="114"/>
      <c r="S150" s="114"/>
    </row>
    <row r="151" spans="2:19" s="155" customFormat="1" ht="20.149999999999999" customHeight="1">
      <c r="B151" s="1651"/>
      <c r="C151" s="402">
        <v>22</v>
      </c>
      <c r="D151" s="403">
        <v>18</v>
      </c>
      <c r="E151" s="403">
        <v>17</v>
      </c>
      <c r="F151" s="403">
        <v>16</v>
      </c>
      <c r="G151" s="403">
        <v>15</v>
      </c>
      <c r="H151" s="744" t="s">
        <v>996</v>
      </c>
      <c r="I151" s="728" t="s">
        <v>989</v>
      </c>
      <c r="J151" s="224" t="s">
        <v>153</v>
      </c>
      <c r="K151" s="215" t="s">
        <v>87</v>
      </c>
      <c r="L151" s="257" t="s">
        <v>88</v>
      </c>
      <c r="M151" s="257" t="s">
        <v>89</v>
      </c>
      <c r="N151" s="730" t="s">
        <v>991</v>
      </c>
      <c r="O151" s="733" t="s">
        <v>987</v>
      </c>
      <c r="P151" s="114"/>
      <c r="Q151" s="114"/>
      <c r="R151" s="114"/>
      <c r="S151" s="114"/>
    </row>
    <row r="152" spans="2:19" s="143" customFormat="1" ht="20.149999999999999" customHeight="1">
      <c r="B152" s="266"/>
      <c r="C152" s="270"/>
      <c r="D152" s="270"/>
      <c r="E152" s="271"/>
      <c r="F152" s="271"/>
      <c r="G152" s="271"/>
      <c r="H152" s="232"/>
      <c r="I152" s="245"/>
      <c r="J152" s="245"/>
      <c r="K152" s="245"/>
      <c r="L152" s="246"/>
      <c r="M152" s="246"/>
      <c r="N152" s="245"/>
      <c r="O152" s="247"/>
      <c r="P152" s="114"/>
      <c r="Q152" s="114"/>
      <c r="R152" s="114"/>
      <c r="S152" s="114"/>
    </row>
    <row r="153" spans="2:19" s="143" customFormat="1" ht="20.149999999999999" customHeight="1">
      <c r="B153" s="223" t="s">
        <v>155</v>
      </c>
      <c r="C153" s="1556" t="s">
        <v>156</v>
      </c>
      <c r="D153" s="1556"/>
      <c r="E153" s="1556"/>
      <c r="F153" s="1556"/>
      <c r="G153" s="1556"/>
      <c r="H153" s="221" t="s">
        <v>157</v>
      </c>
      <c r="I153" s="221" t="s">
        <v>158</v>
      </c>
      <c r="J153" s="221" t="s">
        <v>141</v>
      </c>
      <c r="K153" s="395" t="s">
        <v>625</v>
      </c>
      <c r="L153" s="257" t="s">
        <v>159</v>
      </c>
      <c r="M153" s="257" t="s">
        <v>71</v>
      </c>
      <c r="N153" s="215" t="s">
        <v>131</v>
      </c>
      <c r="O153" s="716" t="s">
        <v>973</v>
      </c>
      <c r="P153" s="114"/>
      <c r="Q153" s="114"/>
      <c r="R153" s="114"/>
      <c r="S153" s="114"/>
    </row>
    <row r="154" spans="2:19" s="143" customFormat="1" ht="20.149999999999999" customHeight="1">
      <c r="B154" s="183"/>
      <c r="C154" s="279"/>
      <c r="D154" s="279"/>
      <c r="E154" s="280"/>
      <c r="F154" s="280"/>
      <c r="G154" s="280"/>
      <c r="H154" s="281"/>
      <c r="I154" s="227"/>
      <c r="J154" s="227"/>
      <c r="K154" s="235"/>
      <c r="L154" s="135"/>
      <c r="M154" s="135"/>
      <c r="N154" s="235"/>
      <c r="O154" s="283"/>
      <c r="P154" s="114"/>
      <c r="Q154" s="114"/>
      <c r="R154" s="114"/>
      <c r="S154" s="114"/>
    </row>
    <row r="155" spans="2:19" s="143" customFormat="1" ht="20.149999999999999" customHeight="1">
      <c r="B155" s="1552" t="s">
        <v>160</v>
      </c>
      <c r="C155" s="220">
        <v>14.5</v>
      </c>
      <c r="D155" s="220">
        <v>10</v>
      </c>
      <c r="E155" s="220">
        <f>D155-1</f>
        <v>9</v>
      </c>
      <c r="F155" s="220">
        <f t="shared" ref="F155:F156" si="12">E155-1</f>
        <v>8</v>
      </c>
      <c r="G155" s="220">
        <f t="shared" ref="G155:G156" si="13">F155-1</f>
        <v>7</v>
      </c>
      <c r="H155" s="821" t="s">
        <v>1162</v>
      </c>
      <c r="I155" s="1508" t="s">
        <v>118</v>
      </c>
      <c r="J155" s="1508" t="s">
        <v>106</v>
      </c>
      <c r="K155" s="1503" t="s">
        <v>78</v>
      </c>
      <c r="L155" s="1544" t="s">
        <v>79</v>
      </c>
      <c r="M155" s="1544" t="s">
        <v>80</v>
      </c>
      <c r="N155" s="1512" t="s">
        <v>634</v>
      </c>
      <c r="O155" s="1517" t="s">
        <v>119</v>
      </c>
      <c r="P155" s="114"/>
      <c r="Q155" s="114"/>
      <c r="R155" s="114"/>
      <c r="S155" s="114"/>
    </row>
    <row r="156" spans="2:19" s="143" customFormat="1" ht="20.149999999999999" customHeight="1">
      <c r="B156" s="1553"/>
      <c r="C156" s="220" t="s">
        <v>74</v>
      </c>
      <c r="D156" s="206" t="s">
        <v>74</v>
      </c>
      <c r="E156" s="220">
        <v>8</v>
      </c>
      <c r="F156" s="220">
        <f t="shared" si="12"/>
        <v>7</v>
      </c>
      <c r="G156" s="220">
        <f t="shared" si="13"/>
        <v>6</v>
      </c>
      <c r="H156" s="745" t="s">
        <v>1019</v>
      </c>
      <c r="I156" s="1537"/>
      <c r="J156" s="1537"/>
      <c r="K156" s="1504"/>
      <c r="L156" s="1545"/>
      <c r="M156" s="1545"/>
      <c r="N156" s="1522"/>
      <c r="O156" s="1528"/>
      <c r="P156" s="114"/>
      <c r="Q156" s="114"/>
      <c r="R156" s="114"/>
      <c r="S156" s="114"/>
    </row>
    <row r="157" spans="2:19" s="143" customFormat="1" ht="20.149999999999999" customHeight="1">
      <c r="B157" s="1553"/>
      <c r="C157" s="394" t="s">
        <v>74</v>
      </c>
      <c r="D157" s="809">
        <v>16</v>
      </c>
      <c r="E157" s="809">
        <v>16</v>
      </c>
      <c r="F157" s="809">
        <v>15</v>
      </c>
      <c r="G157" s="809">
        <v>13</v>
      </c>
      <c r="H157" s="808" t="s">
        <v>1076</v>
      </c>
      <c r="I157" s="726" t="s">
        <v>104</v>
      </c>
      <c r="J157" s="726" t="s">
        <v>142</v>
      </c>
      <c r="K157" s="726" t="s">
        <v>87</v>
      </c>
      <c r="L157" s="742" t="s">
        <v>88</v>
      </c>
      <c r="M157" s="732" t="s">
        <v>89</v>
      </c>
      <c r="N157" s="728" t="s">
        <v>72</v>
      </c>
      <c r="O157" s="294" t="s">
        <v>91</v>
      </c>
      <c r="P157" s="114"/>
      <c r="Q157" s="114"/>
      <c r="R157" s="114"/>
      <c r="S157" s="114"/>
    </row>
    <row r="158" spans="2:19" s="143" customFormat="1" ht="20.149999999999999" customHeight="1">
      <c r="B158" s="1553"/>
      <c r="C158" s="394">
        <v>22</v>
      </c>
      <c r="D158" s="1364">
        <v>15</v>
      </c>
      <c r="E158" s="1364">
        <v>14</v>
      </c>
      <c r="F158" s="1364">
        <v>13</v>
      </c>
      <c r="G158" s="1364">
        <v>12</v>
      </c>
      <c r="H158" s="745" t="s">
        <v>995</v>
      </c>
      <c r="I158" s="726" t="s">
        <v>989</v>
      </c>
      <c r="J158" s="228" t="s">
        <v>142</v>
      </c>
      <c r="K158" s="228" t="s">
        <v>87</v>
      </c>
      <c r="L158" s="274" t="s">
        <v>88</v>
      </c>
      <c r="M158" s="260" t="s">
        <v>89</v>
      </c>
      <c r="N158" s="1360" t="s">
        <v>1570</v>
      </c>
      <c r="O158" s="294" t="s">
        <v>987</v>
      </c>
      <c r="P158" s="114"/>
      <c r="Q158" s="114"/>
      <c r="R158" s="114"/>
      <c r="S158" s="114"/>
    </row>
    <row r="159" spans="2:19" s="143" customFormat="1" ht="20.149999999999999" customHeight="1">
      <c r="B159" s="1553"/>
      <c r="C159" s="802">
        <v>16</v>
      </c>
      <c r="D159" s="802">
        <v>13.5</v>
      </c>
      <c r="E159" s="802">
        <v>13.5</v>
      </c>
      <c r="F159" s="802">
        <f>E159-0.5</f>
        <v>13</v>
      </c>
      <c r="G159" s="802">
        <f>F159-0.5</f>
        <v>12.5</v>
      </c>
      <c r="H159" s="1467" t="s">
        <v>1586</v>
      </c>
      <c r="I159" s="1517" t="s">
        <v>161</v>
      </c>
      <c r="J159" s="1517" t="s">
        <v>142</v>
      </c>
      <c r="K159" s="1540" t="s">
        <v>107</v>
      </c>
      <c r="L159" s="1510" t="s">
        <v>133</v>
      </c>
      <c r="M159" s="1510" t="s">
        <v>109</v>
      </c>
      <c r="N159" s="1512" t="s">
        <v>76</v>
      </c>
      <c r="O159" s="1517" t="s">
        <v>1154</v>
      </c>
      <c r="P159" s="114"/>
      <c r="Q159" s="114"/>
      <c r="R159" s="114"/>
      <c r="S159" s="114"/>
    </row>
    <row r="160" spans="2:19" s="143" customFormat="1" ht="20.149999999999999" customHeight="1">
      <c r="B160" s="1553"/>
      <c r="C160" s="220" t="s">
        <v>74</v>
      </c>
      <c r="D160" s="220" t="s">
        <v>74</v>
      </c>
      <c r="E160" s="1364">
        <v>11.5</v>
      </c>
      <c r="F160" s="1364">
        <v>11.5</v>
      </c>
      <c r="G160" s="1364">
        <v>11.5</v>
      </c>
      <c r="H160" s="1137" t="s">
        <v>1454</v>
      </c>
      <c r="I160" s="1518"/>
      <c r="J160" s="1518"/>
      <c r="K160" s="1541"/>
      <c r="L160" s="1536"/>
      <c r="M160" s="1536"/>
      <c r="N160" s="1522"/>
      <c r="O160" s="1518"/>
      <c r="P160" s="114"/>
      <c r="Q160" s="114"/>
      <c r="R160" s="114"/>
      <c r="S160" s="114"/>
    </row>
    <row r="161" spans="2:20" s="143" customFormat="1" ht="20.149999999999999" customHeight="1">
      <c r="B161" s="1561"/>
      <c r="C161" s="282">
        <v>18</v>
      </c>
      <c r="D161" s="802">
        <v>13</v>
      </c>
      <c r="E161" s="802">
        <v>13</v>
      </c>
      <c r="F161" s="802">
        <v>13</v>
      </c>
      <c r="G161" s="802">
        <v>13</v>
      </c>
      <c r="H161" s="794" t="s">
        <v>1065</v>
      </c>
      <c r="I161" s="822" t="s">
        <v>67</v>
      </c>
      <c r="J161" s="822" t="s">
        <v>162</v>
      </c>
      <c r="K161" s="824" t="s">
        <v>720</v>
      </c>
      <c r="L161" s="823" t="s">
        <v>721</v>
      </c>
      <c r="M161" s="823" t="s">
        <v>722</v>
      </c>
      <c r="N161" s="1265" t="s">
        <v>1508</v>
      </c>
      <c r="O161" s="822" t="s">
        <v>974</v>
      </c>
      <c r="P161" s="114"/>
      <c r="Q161" s="114"/>
      <c r="R161" s="114"/>
      <c r="S161" s="114"/>
    </row>
    <row r="162" spans="2:20" s="143" customFormat="1" ht="25" customHeight="1">
      <c r="B162" s="183"/>
      <c r="C162" s="279"/>
      <c r="D162" s="279"/>
      <c r="E162" s="280"/>
      <c r="F162" s="280"/>
      <c r="G162" s="280"/>
      <c r="H162" s="281"/>
      <c r="I162" s="283"/>
      <c r="J162" s="283"/>
      <c r="K162" s="283"/>
      <c r="L162" s="295"/>
      <c r="M162" s="135"/>
      <c r="N162" s="235"/>
      <c r="O162" s="283"/>
      <c r="P162" s="114"/>
      <c r="Q162" s="114"/>
      <c r="R162" s="114"/>
      <c r="S162" s="114"/>
    </row>
    <row r="163" spans="2:20" s="143" customFormat="1" ht="38.5" customHeight="1">
      <c r="B163" s="1679" t="s">
        <v>163</v>
      </c>
      <c r="C163" s="2005">
        <v>8</v>
      </c>
      <c r="D163" s="2005">
        <v>5</v>
      </c>
      <c r="E163" s="2005">
        <v>5</v>
      </c>
      <c r="F163" s="2005">
        <v>5</v>
      </c>
      <c r="G163" s="2005">
        <v>5</v>
      </c>
      <c r="H163" s="1136" t="s">
        <v>1455</v>
      </c>
      <c r="I163" s="1542" t="s">
        <v>101</v>
      </c>
      <c r="J163" s="1542" t="s">
        <v>142</v>
      </c>
      <c r="K163" s="1527" t="s">
        <v>78</v>
      </c>
      <c r="L163" s="1529" t="s">
        <v>79</v>
      </c>
      <c r="M163" s="1531" t="s">
        <v>80</v>
      </c>
      <c r="N163" s="1562" t="s">
        <v>632</v>
      </c>
      <c r="O163" s="1542" t="s">
        <v>119</v>
      </c>
      <c r="P163" s="114"/>
      <c r="Q163" s="114"/>
      <c r="R163" s="114"/>
      <c r="S163" s="114"/>
    </row>
    <row r="164" spans="2:20" s="143" customFormat="1" ht="18" customHeight="1">
      <c r="B164" s="1680"/>
      <c r="C164" s="2005">
        <v>8</v>
      </c>
      <c r="D164" s="2006">
        <v>4.5</v>
      </c>
      <c r="E164" s="2006">
        <v>4.5</v>
      </c>
      <c r="F164" s="2006">
        <v>4.5</v>
      </c>
      <c r="G164" s="2006">
        <v>4.5</v>
      </c>
      <c r="H164" s="1478" t="s">
        <v>1595</v>
      </c>
      <c r="I164" s="1526"/>
      <c r="J164" s="1526"/>
      <c r="K164" s="1618"/>
      <c r="L164" s="1530"/>
      <c r="M164" s="1532"/>
      <c r="N164" s="1567"/>
      <c r="O164" s="1526"/>
      <c r="P164" s="114"/>
      <c r="Q164" s="114"/>
      <c r="R164" s="114"/>
      <c r="S164" s="114"/>
    </row>
    <row r="165" spans="2:20" s="143" customFormat="1" ht="20.149999999999999" customHeight="1">
      <c r="B165" s="1679"/>
      <c r="C165" s="1122">
        <v>17</v>
      </c>
      <c r="D165" s="1122">
        <v>12.5</v>
      </c>
      <c r="E165" s="1122">
        <v>12.5</v>
      </c>
      <c r="F165" s="1122">
        <v>12.5</v>
      </c>
      <c r="G165" s="1122">
        <v>12.5</v>
      </c>
      <c r="H165" s="483" t="s">
        <v>1269</v>
      </c>
      <c r="I165" s="1559" t="s">
        <v>626</v>
      </c>
      <c r="J165" s="1517" t="s">
        <v>629</v>
      </c>
      <c r="K165" s="1512" t="s">
        <v>78</v>
      </c>
      <c r="L165" s="1510" t="s">
        <v>79</v>
      </c>
      <c r="M165" s="1544" t="s">
        <v>80</v>
      </c>
      <c r="N165" s="1508" t="s">
        <v>632</v>
      </c>
      <c r="O165" s="1517" t="s">
        <v>630</v>
      </c>
      <c r="P165" s="114"/>
      <c r="Q165" s="114"/>
      <c r="R165" s="114"/>
      <c r="S165" s="114"/>
    </row>
    <row r="166" spans="2:20" s="143" customFormat="1" ht="20.149999999999999" customHeight="1">
      <c r="B166" s="1679"/>
      <c r="C166" s="1122"/>
      <c r="D166" s="1122"/>
      <c r="E166" s="1290">
        <v>10.5</v>
      </c>
      <c r="F166" s="1290">
        <v>10.5</v>
      </c>
      <c r="G166" s="1290">
        <v>10.5</v>
      </c>
      <c r="H166" s="962" t="s">
        <v>1270</v>
      </c>
      <c r="I166" s="1550"/>
      <c r="J166" s="1518"/>
      <c r="K166" s="1513"/>
      <c r="L166" s="1511"/>
      <c r="M166" s="1558"/>
      <c r="N166" s="1509"/>
      <c r="O166" s="1518"/>
      <c r="P166" s="114"/>
      <c r="Q166" s="114"/>
      <c r="R166" s="114"/>
      <c r="S166" s="114"/>
    </row>
    <row r="167" spans="2:20" s="143" customFormat="1" ht="40" customHeight="1">
      <c r="B167" s="1679"/>
      <c r="C167" s="986">
        <v>19</v>
      </c>
      <c r="D167" s="1122">
        <v>16</v>
      </c>
      <c r="E167" s="1122">
        <v>15</v>
      </c>
      <c r="F167" s="1122">
        <v>15</v>
      </c>
      <c r="G167" s="1122">
        <v>15</v>
      </c>
      <c r="H167" s="483" t="s">
        <v>1165</v>
      </c>
      <c r="I167" s="756" t="s">
        <v>723</v>
      </c>
      <c r="J167" s="757" t="s">
        <v>724</v>
      </c>
      <c r="K167" s="761" t="s">
        <v>93</v>
      </c>
      <c r="L167" s="758" t="s">
        <v>70</v>
      </c>
      <c r="M167" s="758" t="s">
        <v>71</v>
      </c>
      <c r="N167" s="760" t="s">
        <v>643</v>
      </c>
      <c r="O167" s="757" t="s">
        <v>974</v>
      </c>
      <c r="P167" s="114"/>
      <c r="Q167" s="114"/>
      <c r="R167" s="114"/>
      <c r="S167" s="114"/>
    </row>
    <row r="168" spans="2:20" s="143" customFormat="1" ht="29.5" customHeight="1">
      <c r="B168" s="1679"/>
      <c r="C168" s="986" t="s">
        <v>624</v>
      </c>
      <c r="D168" s="2003">
        <v>10</v>
      </c>
      <c r="E168" s="2003">
        <v>10</v>
      </c>
      <c r="F168" s="2003">
        <v>10</v>
      </c>
      <c r="G168" s="2003">
        <v>9.5</v>
      </c>
      <c r="H168" s="795" t="s">
        <v>1513</v>
      </c>
      <c r="I168" s="1517" t="s">
        <v>672</v>
      </c>
      <c r="J168" s="790" t="s">
        <v>1062</v>
      </c>
      <c r="K168" s="1542" t="s">
        <v>87</v>
      </c>
      <c r="L168" s="1682" t="s">
        <v>88</v>
      </c>
      <c r="M168" s="1531" t="s">
        <v>89</v>
      </c>
      <c r="N168" s="793" t="s">
        <v>1066</v>
      </c>
      <c r="O168" s="791" t="s">
        <v>622</v>
      </c>
      <c r="P168" s="114"/>
      <c r="Q168" s="114"/>
      <c r="R168" s="114"/>
      <c r="S168" s="114"/>
    </row>
    <row r="169" spans="2:20" s="156" customFormat="1" ht="20.149999999999999" customHeight="1">
      <c r="B169" s="1679"/>
      <c r="C169" s="1272">
        <v>24</v>
      </c>
      <c r="D169" s="1118">
        <v>17</v>
      </c>
      <c r="E169" s="1118">
        <v>16</v>
      </c>
      <c r="F169" s="1118">
        <v>15</v>
      </c>
      <c r="G169" s="1483">
        <v>14</v>
      </c>
      <c r="H169" s="483" t="s">
        <v>1495</v>
      </c>
      <c r="I169" s="1518"/>
      <c r="J169" s="1323" t="s">
        <v>1532</v>
      </c>
      <c r="K169" s="1518"/>
      <c r="L169" s="1683"/>
      <c r="M169" s="1558"/>
      <c r="N169" s="1539" t="s">
        <v>1509</v>
      </c>
      <c r="O169" s="1229" t="s">
        <v>622</v>
      </c>
      <c r="P169" s="114"/>
      <c r="Q169" s="114"/>
      <c r="R169" s="114"/>
      <c r="S169" s="114"/>
      <c r="T169" s="111"/>
    </row>
    <row r="170" spans="2:20" s="156" customFormat="1" ht="25" customHeight="1">
      <c r="B170" s="1679"/>
      <c r="C170" s="206" t="s">
        <v>624</v>
      </c>
      <c r="D170" s="753">
        <v>16</v>
      </c>
      <c r="E170" s="753">
        <v>15</v>
      </c>
      <c r="F170" s="986">
        <v>12.5</v>
      </c>
      <c r="G170" s="986">
        <v>12.5</v>
      </c>
      <c r="H170" s="835" t="s">
        <v>1176</v>
      </c>
      <c r="I170" s="296" t="s">
        <v>104</v>
      </c>
      <c r="J170" s="228" t="s">
        <v>141</v>
      </c>
      <c r="K170" s="1518"/>
      <c r="L170" s="1683"/>
      <c r="M170" s="1558"/>
      <c r="N170" s="1539"/>
      <c r="O170" s="1138" t="s">
        <v>91</v>
      </c>
      <c r="P170" s="114"/>
      <c r="Q170" s="114"/>
      <c r="R170" s="114"/>
      <c r="S170" s="114"/>
      <c r="T170" s="111"/>
    </row>
    <row r="171" spans="2:20" s="156" customFormat="1" ht="20.149999999999999" customHeight="1">
      <c r="B171" s="1679"/>
      <c r="C171" s="394">
        <v>16</v>
      </c>
      <c r="D171" s="394">
        <v>12</v>
      </c>
      <c r="E171" s="394">
        <v>12</v>
      </c>
      <c r="F171" s="394">
        <v>12</v>
      </c>
      <c r="G171" s="394">
        <v>12</v>
      </c>
      <c r="H171" s="1304" t="s">
        <v>1177</v>
      </c>
      <c r="I171" s="1560" t="s">
        <v>726</v>
      </c>
      <c r="J171" s="1539" t="s">
        <v>727</v>
      </c>
      <c r="K171" s="1518"/>
      <c r="L171" s="1683"/>
      <c r="M171" s="1558"/>
      <c r="N171" s="1539"/>
      <c r="O171" s="1539" t="s">
        <v>1158</v>
      </c>
      <c r="P171" s="114"/>
      <c r="Q171" s="114"/>
      <c r="R171" s="114"/>
      <c r="S171" s="114"/>
      <c r="T171" s="111"/>
    </row>
    <row r="172" spans="2:20" s="156" customFormat="1" ht="20.149999999999999" customHeight="1">
      <c r="B172" s="1679"/>
      <c r="C172" s="206" t="s">
        <v>624</v>
      </c>
      <c r="D172" s="394">
        <v>11.5</v>
      </c>
      <c r="E172" s="394">
        <v>11.5</v>
      </c>
      <c r="F172" s="394">
        <v>11.5</v>
      </c>
      <c r="G172" s="394">
        <v>11.5</v>
      </c>
      <c r="H172" s="833" t="s">
        <v>944</v>
      </c>
      <c r="I172" s="1560"/>
      <c r="J172" s="1539"/>
      <c r="K172" s="1518"/>
      <c r="L172" s="1683"/>
      <c r="M172" s="1558"/>
      <c r="N172" s="1539"/>
      <c r="O172" s="1539"/>
      <c r="P172" s="114"/>
      <c r="Q172" s="114"/>
      <c r="R172" s="114"/>
      <c r="S172" s="114"/>
      <c r="T172" s="111"/>
    </row>
    <row r="173" spans="2:20" s="156" customFormat="1" ht="20.149999999999999" customHeight="1">
      <c r="B173" s="1679"/>
      <c r="C173" s="206" t="s">
        <v>624</v>
      </c>
      <c r="D173" s="753" t="s">
        <v>74</v>
      </c>
      <c r="E173" s="753">
        <v>11</v>
      </c>
      <c r="F173" s="753">
        <v>11</v>
      </c>
      <c r="G173" s="753">
        <v>11</v>
      </c>
      <c r="H173" s="453" t="s">
        <v>1448</v>
      </c>
      <c r="I173" s="1560"/>
      <c r="J173" s="1539"/>
      <c r="K173" s="1518"/>
      <c r="L173" s="1683"/>
      <c r="M173" s="1558"/>
      <c r="N173" s="1539"/>
      <c r="O173" s="1539"/>
      <c r="P173" s="114"/>
      <c r="Q173" s="114"/>
      <c r="R173" s="114"/>
      <c r="S173" s="114"/>
    </row>
    <row r="174" spans="2:20" s="156" customFormat="1" ht="20.149999999999999" customHeight="1">
      <c r="B174" s="1679"/>
      <c r="C174" s="206" t="s">
        <v>622</v>
      </c>
      <c r="D174" s="753" t="s">
        <v>74</v>
      </c>
      <c r="E174" s="753" t="s">
        <v>74</v>
      </c>
      <c r="F174" s="753" t="s">
        <v>74</v>
      </c>
      <c r="G174" s="753" t="s">
        <v>74</v>
      </c>
      <c r="H174" s="453" t="s">
        <v>1456</v>
      </c>
      <c r="I174" s="1560"/>
      <c r="J174" s="1539"/>
      <c r="K174" s="1526"/>
      <c r="L174" s="1684"/>
      <c r="M174" s="1532"/>
      <c r="N174" s="1539"/>
      <c r="O174" s="1539"/>
      <c r="P174" s="114"/>
      <c r="Q174" s="114"/>
      <c r="R174" s="114"/>
      <c r="S174" s="114"/>
    </row>
    <row r="175" spans="2:20" s="156" customFormat="1" ht="20.149999999999999" customHeight="1">
      <c r="B175" s="1557" t="s">
        <v>164</v>
      </c>
      <c r="C175" s="1557"/>
      <c r="D175" s="1557"/>
      <c r="E175" s="1557"/>
      <c r="F175" s="1557"/>
      <c r="G175" s="1557"/>
      <c r="H175" s="1557"/>
      <c r="I175" s="1557"/>
      <c r="J175" s="1557"/>
      <c r="K175" s="1557"/>
      <c r="L175" s="1557"/>
      <c r="M175" s="1557"/>
      <c r="N175" s="1557"/>
      <c r="O175" s="1557"/>
      <c r="P175" s="114"/>
      <c r="Q175" s="114"/>
      <c r="R175" s="114"/>
      <c r="S175" s="114"/>
    </row>
    <row r="176" spans="2:20" s="156" customFormat="1" ht="20.149999999999999" customHeight="1">
      <c r="B176" s="1552" t="s">
        <v>694</v>
      </c>
      <c r="C176" s="409">
        <v>10.5</v>
      </c>
      <c r="D176" s="409">
        <v>8</v>
      </c>
      <c r="E176" s="409">
        <f>D176-1</f>
        <v>7</v>
      </c>
      <c r="F176" s="409">
        <f t="shared" ref="F176" si="14">E176-1</f>
        <v>6</v>
      </c>
      <c r="G176" s="409">
        <f t="shared" ref="G176:G179" si="15">F176-1</f>
        <v>5</v>
      </c>
      <c r="H176" s="729" t="s">
        <v>688</v>
      </c>
      <c r="I176" s="1562" t="s">
        <v>122</v>
      </c>
      <c r="J176" s="1517" t="s">
        <v>993</v>
      </c>
      <c r="K176" s="1512" t="s">
        <v>78</v>
      </c>
      <c r="L176" s="1510" t="s">
        <v>79</v>
      </c>
      <c r="M176" s="1544" t="s">
        <v>80</v>
      </c>
      <c r="N176" s="1508" t="s">
        <v>632</v>
      </c>
      <c r="O176" s="1542" t="s">
        <v>166</v>
      </c>
      <c r="P176" s="114"/>
      <c r="Q176" s="114"/>
      <c r="R176" s="114"/>
      <c r="S176" s="114"/>
    </row>
    <row r="177" spans="1:20" s="156" customFormat="1" ht="20.149999999999999" customHeight="1">
      <c r="B177" s="1553"/>
      <c r="C177" s="406" t="s">
        <v>74</v>
      </c>
      <c r="D177" s="406" t="s">
        <v>74</v>
      </c>
      <c r="E177" s="409">
        <v>7</v>
      </c>
      <c r="F177" s="409">
        <f t="shared" ref="F177" si="16">E177-1</f>
        <v>6</v>
      </c>
      <c r="G177" s="409">
        <f t="shared" ref="G177" si="17">F177-1</f>
        <v>5</v>
      </c>
      <c r="H177" s="729" t="s">
        <v>992</v>
      </c>
      <c r="I177" s="1537"/>
      <c r="J177" s="1518"/>
      <c r="K177" s="1513"/>
      <c r="L177" s="1511"/>
      <c r="M177" s="1558"/>
      <c r="N177" s="1509"/>
      <c r="O177" s="1518"/>
      <c r="P177" s="114"/>
      <c r="Q177" s="114"/>
      <c r="R177" s="114"/>
      <c r="S177" s="114"/>
    </row>
    <row r="178" spans="1:20" s="143" customFormat="1" ht="20.149999999999999" customHeight="1">
      <c r="B178" s="1553"/>
      <c r="C178" s="1123">
        <v>10</v>
      </c>
      <c r="D178" s="1123">
        <v>7</v>
      </c>
      <c r="E178" s="1172">
        <v>6</v>
      </c>
      <c r="F178" s="1172">
        <v>6</v>
      </c>
      <c r="G178" s="1172">
        <v>6</v>
      </c>
      <c r="H178" s="687" t="s">
        <v>1048</v>
      </c>
      <c r="I178" s="770" t="s">
        <v>626</v>
      </c>
      <c r="J178" s="771" t="s">
        <v>724</v>
      </c>
      <c r="K178" s="774" t="s">
        <v>93</v>
      </c>
      <c r="L178" s="772" t="s">
        <v>70</v>
      </c>
      <c r="M178" s="772" t="s">
        <v>71</v>
      </c>
      <c r="N178" s="775" t="s">
        <v>643</v>
      </c>
      <c r="O178" s="771" t="s">
        <v>974</v>
      </c>
      <c r="P178" s="114"/>
      <c r="Q178" s="114"/>
      <c r="R178" s="114"/>
      <c r="S178" s="114"/>
      <c r="T178" s="114"/>
    </row>
    <row r="179" spans="1:20" s="143" customFormat="1" ht="20.149999999999999" customHeight="1">
      <c r="B179" s="1554"/>
      <c r="C179" s="406">
        <v>22</v>
      </c>
      <c r="D179" s="406">
        <v>18</v>
      </c>
      <c r="E179" s="409">
        <v>17</v>
      </c>
      <c r="F179" s="409">
        <v>16</v>
      </c>
      <c r="G179" s="409">
        <f t="shared" si="15"/>
        <v>15</v>
      </c>
      <c r="H179" s="746" t="s">
        <v>995</v>
      </c>
      <c r="I179" s="739" t="s">
        <v>989</v>
      </c>
      <c r="J179" s="739" t="s">
        <v>142</v>
      </c>
      <c r="K179" s="739" t="s">
        <v>87</v>
      </c>
      <c r="L179" s="741" t="s">
        <v>88</v>
      </c>
      <c r="M179" s="740" t="s">
        <v>89</v>
      </c>
      <c r="N179" s="738" t="s">
        <v>986</v>
      </c>
      <c r="O179" s="739" t="s">
        <v>987</v>
      </c>
      <c r="P179" s="114"/>
      <c r="Q179" s="114"/>
      <c r="R179" s="114"/>
      <c r="S179" s="114"/>
      <c r="T179" s="114"/>
    </row>
    <row r="180" spans="1:20" s="152" customFormat="1" ht="20.149999999999999" customHeight="1">
      <c r="A180" s="211"/>
      <c r="B180" s="183"/>
      <c r="C180" s="429"/>
      <c r="D180" s="429"/>
      <c r="E180" s="429"/>
      <c r="F180" s="429"/>
      <c r="G180" s="429"/>
      <c r="H180" s="235"/>
      <c r="I180" s="227"/>
      <c r="J180" s="227"/>
      <c r="K180" s="227"/>
      <c r="L180" s="297"/>
      <c r="M180" s="297"/>
      <c r="N180" s="235"/>
      <c r="O180" s="283"/>
      <c r="P180" s="114"/>
      <c r="Q180" s="114"/>
      <c r="R180" s="114"/>
      <c r="S180" s="114"/>
      <c r="T180" s="114"/>
    </row>
    <row r="181" spans="1:20" s="143" customFormat="1" ht="20.149999999999999" customHeight="1">
      <c r="B181" s="223" t="s">
        <v>167</v>
      </c>
      <c r="C181" s="417">
        <v>35</v>
      </c>
      <c r="D181" s="417">
        <v>31</v>
      </c>
      <c r="E181" s="417">
        <v>31</v>
      </c>
      <c r="F181" s="417">
        <v>29</v>
      </c>
      <c r="G181" s="417">
        <v>27</v>
      </c>
      <c r="H181" s="1570" t="s">
        <v>168</v>
      </c>
      <c r="I181" s="1508" t="s">
        <v>169</v>
      </c>
      <c r="J181" s="1508" t="s">
        <v>165</v>
      </c>
      <c r="K181" s="1508" t="s">
        <v>107</v>
      </c>
      <c r="L181" s="1510" t="s">
        <v>145</v>
      </c>
      <c r="M181" s="1510" t="s">
        <v>109</v>
      </c>
      <c r="N181" s="1512" t="s">
        <v>90</v>
      </c>
      <c r="O181" s="1517" t="s">
        <v>74</v>
      </c>
      <c r="P181" s="114"/>
      <c r="Q181" s="114"/>
      <c r="R181" s="114"/>
      <c r="S181" s="114"/>
      <c r="T181" s="114"/>
    </row>
    <row r="182" spans="1:20" s="143" customFormat="1" ht="20.149999999999999" customHeight="1">
      <c r="B182" s="223" t="s">
        <v>170</v>
      </c>
      <c r="C182" s="417">
        <v>45</v>
      </c>
      <c r="D182" s="417">
        <v>34</v>
      </c>
      <c r="E182" s="417">
        <v>33</v>
      </c>
      <c r="F182" s="417">
        <v>32</v>
      </c>
      <c r="G182" s="417">
        <v>31</v>
      </c>
      <c r="H182" s="1571"/>
      <c r="I182" s="1509"/>
      <c r="J182" s="1509"/>
      <c r="K182" s="1509"/>
      <c r="L182" s="1511"/>
      <c r="M182" s="1511"/>
      <c r="N182" s="1513"/>
      <c r="O182" s="1518"/>
      <c r="P182" s="114"/>
      <c r="Q182" s="114"/>
      <c r="R182" s="114"/>
      <c r="S182" s="114"/>
      <c r="T182" s="114"/>
    </row>
    <row r="183" spans="1:20" s="143" customFormat="1" ht="20.149999999999999" customHeight="1">
      <c r="B183" s="223" t="s">
        <v>171</v>
      </c>
      <c r="C183" s="417">
        <v>35</v>
      </c>
      <c r="D183" s="417">
        <v>31</v>
      </c>
      <c r="E183" s="417">
        <v>31</v>
      </c>
      <c r="F183" s="417">
        <v>29</v>
      </c>
      <c r="G183" s="417">
        <v>27</v>
      </c>
      <c r="H183" s="1572"/>
      <c r="I183" s="1537"/>
      <c r="J183" s="1537"/>
      <c r="K183" s="1537"/>
      <c r="L183" s="1536"/>
      <c r="M183" s="1536"/>
      <c r="N183" s="1522"/>
      <c r="O183" s="1528"/>
      <c r="P183" s="114"/>
      <c r="Q183" s="114"/>
      <c r="R183" s="114"/>
      <c r="S183" s="114"/>
      <c r="T183" s="114"/>
    </row>
    <row r="184" spans="1:20" s="143" customFormat="1" ht="20.149999999999999" customHeight="1">
      <c r="B184" s="284" t="s">
        <v>172</v>
      </c>
      <c r="C184" s="430"/>
      <c r="D184" s="430"/>
      <c r="E184" s="429"/>
      <c r="F184" s="429"/>
      <c r="G184" s="429"/>
      <c r="H184" s="431"/>
      <c r="I184" s="227"/>
      <c r="J184" s="227"/>
      <c r="K184" s="227"/>
      <c r="L184" s="297"/>
      <c r="M184" s="297"/>
      <c r="N184" s="235"/>
      <c r="O184" s="283"/>
      <c r="P184" s="114"/>
      <c r="Q184" s="114"/>
      <c r="R184" s="114"/>
      <c r="S184" s="114"/>
      <c r="T184" s="114"/>
    </row>
    <row r="185" spans="1:20" s="143" customFormat="1" ht="20.149999999999999" customHeight="1">
      <c r="B185" s="285" t="s">
        <v>51</v>
      </c>
      <c r="C185" s="485" t="s">
        <v>52</v>
      </c>
      <c r="D185" s="485" t="s">
        <v>53</v>
      </c>
      <c r="E185" s="485" t="s">
        <v>54</v>
      </c>
      <c r="F185" s="485" t="s">
        <v>55</v>
      </c>
      <c r="G185" s="485" t="s">
        <v>56</v>
      </c>
      <c r="H185" s="486" t="s">
        <v>173</v>
      </c>
      <c r="I185" s="204" t="s">
        <v>58</v>
      </c>
      <c r="J185" s="204" t="s">
        <v>59</v>
      </c>
      <c r="K185" s="204" t="s">
        <v>174</v>
      </c>
      <c r="L185" s="239" t="s">
        <v>61</v>
      </c>
      <c r="M185" s="239" t="s">
        <v>62</v>
      </c>
      <c r="N185" s="204" t="s">
        <v>175</v>
      </c>
      <c r="O185" s="240" t="s">
        <v>64</v>
      </c>
      <c r="P185" s="114"/>
      <c r="Q185" s="114"/>
      <c r="R185" s="114"/>
      <c r="S185" s="114"/>
      <c r="T185" s="114"/>
    </row>
    <row r="186" spans="1:20" s="143" customFormat="1" ht="20.149999999999999" customHeight="1">
      <c r="B186" s="223" t="s">
        <v>176</v>
      </c>
      <c r="C186" s="220">
        <v>33</v>
      </c>
      <c r="D186" s="220">
        <v>27.5</v>
      </c>
      <c r="E186" s="220">
        <f>D186-1</f>
        <v>26.5</v>
      </c>
      <c r="F186" s="220">
        <f t="shared" ref="F186:F187" si="18">E186-1</f>
        <v>25.5</v>
      </c>
      <c r="G186" s="220">
        <f t="shared" ref="G186:G187" si="19">F186-1</f>
        <v>24.5</v>
      </c>
      <c r="H186" s="1573" t="s">
        <v>1163</v>
      </c>
      <c r="I186" s="1538" t="s">
        <v>1018</v>
      </c>
      <c r="J186" s="1543" t="s">
        <v>115</v>
      </c>
      <c r="K186" s="1535" t="s">
        <v>78</v>
      </c>
      <c r="L186" s="1514" t="s">
        <v>657</v>
      </c>
      <c r="M186" s="1514" t="s">
        <v>658</v>
      </c>
      <c r="N186" s="1535" t="s">
        <v>76</v>
      </c>
      <c r="O186" s="1538" t="s">
        <v>177</v>
      </c>
      <c r="P186" s="114"/>
      <c r="Q186" s="114"/>
      <c r="R186" s="114"/>
      <c r="S186" s="114"/>
      <c r="T186" s="114"/>
    </row>
    <row r="187" spans="1:20" s="143" customFormat="1" ht="20.149999999999999" customHeight="1">
      <c r="B187" s="433" t="s">
        <v>695</v>
      </c>
      <c r="C187" s="206" t="s">
        <v>74</v>
      </c>
      <c r="D187" s="206" t="s">
        <v>74</v>
      </c>
      <c r="E187" s="220">
        <v>22.5</v>
      </c>
      <c r="F187" s="220">
        <f t="shared" si="18"/>
        <v>21.5</v>
      </c>
      <c r="G187" s="220">
        <f t="shared" si="19"/>
        <v>20.5</v>
      </c>
      <c r="H187" s="1573"/>
      <c r="I187" s="1538"/>
      <c r="J187" s="1543"/>
      <c r="K187" s="1535"/>
      <c r="L187" s="1514"/>
      <c r="M187" s="1514"/>
      <c r="N187" s="1535"/>
      <c r="O187" s="1538"/>
      <c r="P187" s="114"/>
      <c r="Q187" s="114"/>
      <c r="R187" s="114"/>
      <c r="S187" s="114"/>
      <c r="T187" s="114"/>
    </row>
    <row r="188" spans="1:20" s="143" customFormat="1" ht="20.149999999999999" customHeight="1">
      <c r="B188" s="223" t="s">
        <v>178</v>
      </c>
      <c r="C188" s="220">
        <v>33</v>
      </c>
      <c r="D188" s="220">
        <v>27.5</v>
      </c>
      <c r="E188" s="220">
        <f>D188-1</f>
        <v>26.5</v>
      </c>
      <c r="F188" s="220">
        <f t="shared" ref="F188:F189" si="20">E188-1</f>
        <v>25.5</v>
      </c>
      <c r="G188" s="220">
        <f t="shared" ref="G188:G189" si="21">F188-1</f>
        <v>24.5</v>
      </c>
      <c r="H188" s="1573" t="s">
        <v>1164</v>
      </c>
      <c r="I188" s="1538"/>
      <c r="J188" s="1543"/>
      <c r="K188" s="1535"/>
      <c r="L188" s="1514"/>
      <c r="M188" s="1514"/>
      <c r="N188" s="1535"/>
      <c r="O188" s="1538"/>
      <c r="P188" s="114"/>
      <c r="Q188" s="114"/>
      <c r="R188" s="114"/>
      <c r="S188" s="114"/>
      <c r="T188" s="114"/>
    </row>
    <row r="189" spans="1:20" s="143" customFormat="1" ht="20.149999999999999" customHeight="1">
      <c r="B189" s="433" t="s">
        <v>696</v>
      </c>
      <c r="C189" s="206" t="s">
        <v>74</v>
      </c>
      <c r="D189" s="206" t="s">
        <v>74</v>
      </c>
      <c r="E189" s="220">
        <v>22.5</v>
      </c>
      <c r="F189" s="220">
        <f t="shared" si="20"/>
        <v>21.5</v>
      </c>
      <c r="G189" s="220">
        <f t="shared" si="21"/>
        <v>20.5</v>
      </c>
      <c r="H189" s="1573"/>
      <c r="I189" s="1538"/>
      <c r="J189" s="1543"/>
      <c r="K189" s="1535"/>
      <c r="L189" s="1514"/>
      <c r="M189" s="1514"/>
      <c r="N189" s="1535"/>
      <c r="O189" s="1538"/>
      <c r="P189" s="114"/>
      <c r="Q189" s="114"/>
      <c r="R189" s="114"/>
      <c r="S189" s="114"/>
      <c r="T189" s="114"/>
    </row>
    <row r="190" spans="1:20" s="143" customFormat="1" ht="20.149999999999999" customHeight="1">
      <c r="B190" s="223" t="s">
        <v>179</v>
      </c>
      <c r="C190" s="220">
        <v>32</v>
      </c>
      <c r="D190" s="220">
        <v>26.5</v>
      </c>
      <c r="E190" s="220">
        <f>D190-1</f>
        <v>25.5</v>
      </c>
      <c r="F190" s="220">
        <f t="shared" ref="F190" si="22">E190-1</f>
        <v>24.5</v>
      </c>
      <c r="G190" s="220">
        <f t="shared" ref="G190" si="23">F190-1</f>
        <v>23.5</v>
      </c>
      <c r="H190" s="1574" t="s">
        <v>1271</v>
      </c>
      <c r="I190" s="1538"/>
      <c r="J190" s="1543"/>
      <c r="K190" s="1535"/>
      <c r="L190" s="1514"/>
      <c r="M190" s="1514"/>
      <c r="N190" s="1535"/>
      <c r="O190" s="1538"/>
      <c r="P190" s="114"/>
      <c r="Q190" s="114"/>
      <c r="R190" s="114"/>
      <c r="S190" s="114"/>
      <c r="T190" s="114"/>
    </row>
    <row r="191" spans="1:20" s="157" customFormat="1" ht="20.149999999999999" customHeight="1">
      <c r="A191" s="112"/>
      <c r="B191" s="433" t="s">
        <v>697</v>
      </c>
      <c r="C191" s="206" t="s">
        <v>74</v>
      </c>
      <c r="D191" s="206" t="s">
        <v>74</v>
      </c>
      <c r="E191" s="220">
        <v>21.5</v>
      </c>
      <c r="F191" s="220">
        <f>E191-1</f>
        <v>20.5</v>
      </c>
      <c r="G191" s="220">
        <f>F191-1</f>
        <v>19.5</v>
      </c>
      <c r="H191" s="1574"/>
      <c r="I191" s="1538"/>
      <c r="J191" s="1543"/>
      <c r="K191" s="1535"/>
      <c r="L191" s="1514"/>
      <c r="M191" s="1514"/>
      <c r="N191" s="1535"/>
      <c r="O191" s="1538"/>
      <c r="P191" s="114"/>
      <c r="Q191" s="114"/>
      <c r="R191" s="114"/>
      <c r="S191" s="114"/>
    </row>
    <row r="192" spans="1:20" s="157" customFormat="1" ht="20.149999999999999" customHeight="1">
      <c r="A192" s="112"/>
      <c r="B192" s="223" t="s">
        <v>180</v>
      </c>
      <c r="C192" s="220">
        <v>33</v>
      </c>
      <c r="D192" s="220">
        <v>27.5</v>
      </c>
      <c r="E192" s="220">
        <f>D192-1</f>
        <v>26.5</v>
      </c>
      <c r="F192" s="220">
        <f t="shared" ref="F192:F193" si="24">E192-1</f>
        <v>25.5</v>
      </c>
      <c r="G192" s="220">
        <f t="shared" ref="G192:G193" si="25">F192-1</f>
        <v>24.5</v>
      </c>
      <c r="H192" s="1542" t="s">
        <v>1272</v>
      </c>
      <c r="I192" s="1538"/>
      <c r="J192" s="1543"/>
      <c r="K192" s="1535"/>
      <c r="L192" s="1514"/>
      <c r="M192" s="1514"/>
      <c r="N192" s="1535"/>
      <c r="O192" s="1538"/>
      <c r="P192" s="114"/>
      <c r="Q192" s="114"/>
      <c r="R192" s="114"/>
      <c r="S192" s="114"/>
    </row>
    <row r="193" spans="1:21" s="157" customFormat="1" ht="20.149999999999999" customHeight="1">
      <c r="A193" s="112"/>
      <c r="B193" s="433" t="s">
        <v>698</v>
      </c>
      <c r="C193" s="206" t="s">
        <v>74</v>
      </c>
      <c r="D193" s="206" t="s">
        <v>74</v>
      </c>
      <c r="E193" s="220">
        <v>21.5</v>
      </c>
      <c r="F193" s="220">
        <f t="shared" si="24"/>
        <v>20.5</v>
      </c>
      <c r="G193" s="220">
        <f t="shared" si="25"/>
        <v>19.5</v>
      </c>
      <c r="H193" s="1528"/>
      <c r="I193" s="1538"/>
      <c r="J193" s="1543"/>
      <c r="K193" s="1535"/>
      <c r="L193" s="1514"/>
      <c r="M193" s="1514"/>
      <c r="N193" s="1535"/>
      <c r="O193" s="1538"/>
      <c r="P193" s="114"/>
      <c r="Q193" s="114"/>
      <c r="R193" s="114"/>
      <c r="S193" s="114"/>
    </row>
    <row r="194" spans="1:21" s="157" customFormat="1" ht="20.149999999999999" customHeight="1">
      <c r="A194" s="112"/>
      <c r="B194" s="141" t="s">
        <v>181</v>
      </c>
      <c r="C194" s="1130"/>
      <c r="D194" s="1130"/>
      <c r="E194" s="1130"/>
      <c r="F194" s="1130"/>
      <c r="G194" s="1130"/>
      <c r="H194" s="287"/>
      <c r="I194" s="298"/>
      <c r="J194" s="299"/>
      <c r="K194" s="300"/>
      <c r="L194" s="301"/>
      <c r="M194" s="301"/>
      <c r="N194" s="300"/>
      <c r="O194" s="287"/>
      <c r="P194" s="114"/>
      <c r="Q194" s="114"/>
      <c r="R194" s="114"/>
      <c r="S194" s="114"/>
    </row>
    <row r="195" spans="1:21" s="158" customFormat="1" ht="20.149999999999999" customHeight="1">
      <c r="A195" s="159"/>
      <c r="B195" s="141"/>
      <c r="C195" s="286"/>
      <c r="D195" s="286"/>
      <c r="E195" s="286"/>
      <c r="F195" s="286"/>
      <c r="G195" s="286"/>
      <c r="H195" s="287"/>
      <c r="I195" s="298"/>
      <c r="J195" s="299"/>
      <c r="K195" s="300"/>
      <c r="L195" s="301"/>
      <c r="M195" s="301"/>
      <c r="N195" s="300"/>
      <c r="O195" s="287"/>
      <c r="P195" s="114"/>
      <c r="Q195" s="114"/>
      <c r="R195" s="114"/>
      <c r="S195" s="114"/>
      <c r="T195" s="114"/>
      <c r="U195" s="114"/>
    </row>
    <row r="196" spans="1:21" s="156" customFormat="1" ht="29.5" customHeight="1">
      <c r="B196" s="447" t="s">
        <v>715</v>
      </c>
      <c r="C196" s="788" t="s">
        <v>1459</v>
      </c>
      <c r="D196" s="788">
        <v>18</v>
      </c>
      <c r="E196" s="788">
        <v>17</v>
      </c>
      <c r="F196" s="788">
        <v>17</v>
      </c>
      <c r="G196" s="788">
        <v>16</v>
      </c>
      <c r="H196" s="1176" t="s">
        <v>1463</v>
      </c>
      <c r="I196" s="224" t="s">
        <v>132</v>
      </c>
      <c r="J196" s="224" t="s">
        <v>182</v>
      </c>
      <c r="K196" s="259" t="s">
        <v>107</v>
      </c>
      <c r="L196" s="256" t="s">
        <v>145</v>
      </c>
      <c r="M196" s="256" t="s">
        <v>109</v>
      </c>
      <c r="N196" s="215" t="s">
        <v>183</v>
      </c>
      <c r="O196" s="221" t="s">
        <v>149</v>
      </c>
      <c r="P196" s="114"/>
      <c r="Q196" s="114"/>
      <c r="R196" s="114"/>
      <c r="S196" s="114"/>
    </row>
    <row r="197" spans="1:21" s="156" customFormat="1" ht="20.149999999999999" customHeight="1">
      <c r="B197" s="225"/>
      <c r="C197" s="292"/>
      <c r="D197" s="292"/>
      <c r="E197" s="292"/>
      <c r="F197" s="292"/>
      <c r="G197" s="292"/>
      <c r="H197" s="293"/>
      <c r="I197" s="303"/>
      <c r="J197" s="303"/>
      <c r="K197" s="304"/>
      <c r="L197" s="305"/>
      <c r="M197" s="305"/>
      <c r="N197" s="306"/>
      <c r="O197" s="293"/>
      <c r="P197" s="114"/>
      <c r="Q197" s="114"/>
      <c r="R197" s="114"/>
      <c r="S197" s="114"/>
    </row>
    <row r="198" spans="1:21" s="143" customFormat="1" ht="20.149999999999999" customHeight="1">
      <c r="B198" s="1262" t="s">
        <v>184</v>
      </c>
      <c r="C198" s="788">
        <v>35</v>
      </c>
      <c r="D198" s="788">
        <v>19</v>
      </c>
      <c r="E198" s="788">
        <v>19</v>
      </c>
      <c r="F198" s="788">
        <v>18</v>
      </c>
      <c r="G198" s="788">
        <v>18</v>
      </c>
      <c r="H198" s="1533" t="s">
        <v>1016</v>
      </c>
      <c r="I198" s="1506" t="s">
        <v>117</v>
      </c>
      <c r="J198" s="1506" t="s">
        <v>165</v>
      </c>
      <c r="K198" s="1533" t="s">
        <v>87</v>
      </c>
      <c r="L198" s="1654" t="s">
        <v>88</v>
      </c>
      <c r="M198" s="1654" t="s">
        <v>89</v>
      </c>
      <c r="N198" s="1533" t="s">
        <v>76</v>
      </c>
      <c r="O198" s="1534">
        <v>0</v>
      </c>
      <c r="P198" s="114"/>
      <c r="Q198" s="114"/>
      <c r="R198" s="114"/>
      <c r="S198" s="114"/>
    </row>
    <row r="199" spans="1:21" s="143" customFormat="1" ht="20.149999999999999" customHeight="1">
      <c r="B199" s="1262" t="s">
        <v>1501</v>
      </c>
      <c r="C199" s="788">
        <v>35</v>
      </c>
      <c r="D199" s="788">
        <v>19</v>
      </c>
      <c r="E199" s="788">
        <v>19</v>
      </c>
      <c r="F199" s="788">
        <v>18</v>
      </c>
      <c r="G199" s="788">
        <v>18</v>
      </c>
      <c r="H199" s="1533"/>
      <c r="I199" s="1506"/>
      <c r="J199" s="1506"/>
      <c r="K199" s="1533"/>
      <c r="L199" s="1654"/>
      <c r="M199" s="1654"/>
      <c r="N199" s="1533"/>
      <c r="O199" s="1534"/>
      <c r="P199" s="114"/>
      <c r="Q199" s="114"/>
      <c r="R199" s="114"/>
      <c r="S199" s="114"/>
    </row>
    <row r="200" spans="1:21" s="143" customFormat="1" ht="20.149999999999999" customHeight="1">
      <c r="B200" s="225"/>
      <c r="C200" s="682"/>
      <c r="D200" s="682"/>
      <c r="E200" s="682"/>
      <c r="F200" s="682"/>
      <c r="G200" s="682"/>
      <c r="H200" s="306"/>
      <c r="I200" s="303"/>
      <c r="J200" s="303"/>
      <c r="K200" s="304"/>
      <c r="L200" s="305"/>
      <c r="M200" s="305"/>
      <c r="N200" s="306"/>
      <c r="O200" s="293"/>
      <c r="P200" s="114"/>
      <c r="Q200" s="114"/>
      <c r="R200" s="114"/>
      <c r="S200" s="114"/>
    </row>
    <row r="201" spans="1:21" s="156" customFormat="1" ht="20.149999999999999" customHeight="1">
      <c r="A201" s="263"/>
      <c r="B201" s="1565" t="s">
        <v>176</v>
      </c>
      <c r="C201" s="1369">
        <v>32</v>
      </c>
      <c r="D201" s="1370">
        <v>23</v>
      </c>
      <c r="E201" s="1370">
        <v>23</v>
      </c>
      <c r="F201" s="1370">
        <v>23</v>
      </c>
      <c r="G201" s="1370">
        <v>23</v>
      </c>
      <c r="H201" s="807" t="s">
        <v>1077</v>
      </c>
      <c r="I201" s="1508" t="s">
        <v>67</v>
      </c>
      <c r="J201" s="1508" t="s">
        <v>110</v>
      </c>
      <c r="K201" s="1499" t="s">
        <v>635</v>
      </c>
      <c r="L201" s="1544" t="s">
        <v>636</v>
      </c>
      <c r="M201" s="1544" t="s">
        <v>637</v>
      </c>
      <c r="N201" s="1512" t="s">
        <v>76</v>
      </c>
      <c r="O201" s="1517" t="s">
        <v>979</v>
      </c>
      <c r="P201" s="114"/>
      <c r="Q201" s="114"/>
      <c r="R201" s="114"/>
      <c r="S201" s="114"/>
    </row>
    <row r="202" spans="1:21" s="156" customFormat="1" ht="20.149999999999999" customHeight="1">
      <c r="A202" s="263"/>
      <c r="B202" s="1553"/>
      <c r="C202" s="1369">
        <v>32</v>
      </c>
      <c r="D202" s="1370">
        <v>21</v>
      </c>
      <c r="E202" s="1370">
        <v>21</v>
      </c>
      <c r="F202" s="1370">
        <v>21</v>
      </c>
      <c r="G202" s="1370">
        <v>21</v>
      </c>
      <c r="H202" s="839" t="s">
        <v>1263</v>
      </c>
      <c r="I202" s="1509"/>
      <c r="J202" s="1509"/>
      <c r="K202" s="1568"/>
      <c r="L202" s="1558"/>
      <c r="M202" s="1558"/>
      <c r="N202" s="1513"/>
      <c r="O202" s="1518"/>
      <c r="P202" s="114"/>
      <c r="Q202" s="114"/>
      <c r="R202" s="114"/>
      <c r="S202" s="114"/>
    </row>
    <row r="203" spans="1:21" s="156" customFormat="1" ht="20.149999999999999" customHeight="1">
      <c r="A203" s="263"/>
      <c r="B203" s="1553"/>
      <c r="C203" s="1369" t="s">
        <v>624</v>
      </c>
      <c r="D203" s="1369" t="s">
        <v>624</v>
      </c>
      <c r="E203" s="1370">
        <v>17</v>
      </c>
      <c r="F203" s="1370">
        <v>17</v>
      </c>
      <c r="G203" s="1370">
        <v>17</v>
      </c>
      <c r="H203" s="839" t="s">
        <v>1498</v>
      </c>
      <c r="I203" s="1509"/>
      <c r="J203" s="1509"/>
      <c r="K203" s="1568"/>
      <c r="L203" s="1558"/>
      <c r="M203" s="1558"/>
      <c r="N203" s="1513"/>
      <c r="O203" s="1518"/>
      <c r="P203" s="114"/>
      <c r="Q203" s="114"/>
      <c r="R203" s="114"/>
      <c r="S203" s="114"/>
    </row>
    <row r="204" spans="1:21" s="156" customFormat="1" ht="20.149999999999999" customHeight="1">
      <c r="A204" s="263"/>
      <c r="B204" s="1553"/>
      <c r="C204" s="1369" t="s">
        <v>624</v>
      </c>
      <c r="D204" s="1369" t="s">
        <v>624</v>
      </c>
      <c r="E204" s="1370">
        <v>16</v>
      </c>
      <c r="F204" s="1370">
        <v>16</v>
      </c>
      <c r="G204" s="1370">
        <v>16</v>
      </c>
      <c r="H204" s="839" t="s">
        <v>1499</v>
      </c>
      <c r="I204" s="1509"/>
      <c r="J204" s="1509"/>
      <c r="K204" s="1568"/>
      <c r="L204" s="1558"/>
      <c r="M204" s="1558"/>
      <c r="N204" s="1513"/>
      <c r="O204" s="1518"/>
      <c r="P204" s="114"/>
      <c r="Q204" s="114"/>
      <c r="R204" s="114"/>
      <c r="S204" s="114"/>
    </row>
    <row r="205" spans="1:21" s="156" customFormat="1" ht="20.149999999999999" customHeight="1">
      <c r="A205" s="263"/>
      <c r="B205" s="1561"/>
      <c r="C205" s="1369" t="s">
        <v>624</v>
      </c>
      <c r="D205" s="1369" t="s">
        <v>624</v>
      </c>
      <c r="E205" s="1370">
        <v>14</v>
      </c>
      <c r="F205" s="1370">
        <v>14</v>
      </c>
      <c r="G205" s="1370">
        <v>14</v>
      </c>
      <c r="H205" s="839" t="s">
        <v>1500</v>
      </c>
      <c r="I205" s="1509"/>
      <c r="J205" s="1509"/>
      <c r="K205" s="1568"/>
      <c r="L205" s="1558"/>
      <c r="M205" s="1558"/>
      <c r="N205" s="1513"/>
      <c r="O205" s="1518"/>
      <c r="P205" s="114"/>
      <c r="Q205" s="114"/>
      <c r="R205" s="114"/>
      <c r="S205" s="114"/>
    </row>
    <row r="206" spans="1:21" s="156" customFormat="1" ht="20.149999999999999" customHeight="1">
      <c r="A206" s="263"/>
      <c r="B206" s="1565" t="s">
        <v>178</v>
      </c>
      <c r="C206" s="802">
        <v>26</v>
      </c>
      <c r="D206" s="1371">
        <v>21</v>
      </c>
      <c r="E206" s="1371">
        <v>21</v>
      </c>
      <c r="F206" s="1371">
        <v>21</v>
      </c>
      <c r="G206" s="1371">
        <v>21</v>
      </c>
      <c r="H206" s="1232" t="s">
        <v>1262</v>
      </c>
      <c r="I206" s="1509"/>
      <c r="J206" s="1509"/>
      <c r="K206" s="1568"/>
      <c r="L206" s="1558"/>
      <c r="M206" s="1558"/>
      <c r="N206" s="1513"/>
      <c r="O206" s="1518"/>
      <c r="P206" s="114"/>
      <c r="Q206" s="114"/>
      <c r="R206" s="114"/>
      <c r="S206" s="114"/>
    </row>
    <row r="207" spans="1:21" s="156" customFormat="1" ht="20.149999999999999" customHeight="1">
      <c r="A207" s="263"/>
      <c r="B207" s="1553"/>
      <c r="C207" s="802">
        <v>26</v>
      </c>
      <c r="D207" s="1371">
        <v>20.5</v>
      </c>
      <c r="E207" s="1371">
        <v>20.5</v>
      </c>
      <c r="F207" s="1371">
        <v>20.5</v>
      </c>
      <c r="G207" s="1371">
        <v>20.5</v>
      </c>
      <c r="H207" s="1233" t="s">
        <v>944</v>
      </c>
      <c r="I207" s="1509"/>
      <c r="J207" s="1509"/>
      <c r="K207" s="1568"/>
      <c r="L207" s="1558"/>
      <c r="M207" s="1558"/>
      <c r="N207" s="1513"/>
      <c r="O207" s="1518"/>
      <c r="P207" s="114"/>
      <c r="Q207" s="114"/>
      <c r="R207" s="114"/>
      <c r="S207" s="114"/>
    </row>
    <row r="208" spans="1:21" s="156" customFormat="1" ht="20.149999999999999" customHeight="1">
      <c r="A208" s="263"/>
      <c r="B208" s="1553"/>
      <c r="C208" s="1234" t="s">
        <v>74</v>
      </c>
      <c r="D208" s="1234" t="s">
        <v>74</v>
      </c>
      <c r="E208" s="1372">
        <v>18</v>
      </c>
      <c r="F208" s="1372">
        <v>18</v>
      </c>
      <c r="G208" s="1372">
        <v>18</v>
      </c>
      <c r="H208" s="1233" t="s">
        <v>1487</v>
      </c>
      <c r="I208" s="1509"/>
      <c r="J208" s="1509"/>
      <c r="K208" s="1568"/>
      <c r="L208" s="1558"/>
      <c r="M208" s="1558"/>
      <c r="N208" s="1513"/>
      <c r="O208" s="1518"/>
      <c r="P208" s="114"/>
      <c r="Q208" s="114"/>
      <c r="R208" s="114"/>
      <c r="S208" s="114"/>
    </row>
    <row r="209" spans="1:19" s="156" customFormat="1" ht="20.149999999999999" customHeight="1">
      <c r="A209" s="263"/>
      <c r="B209" s="1554"/>
      <c r="C209" s="1234" t="s">
        <v>74</v>
      </c>
      <c r="D209" s="1234" t="s">
        <v>74</v>
      </c>
      <c r="E209" s="1372">
        <v>15</v>
      </c>
      <c r="F209" s="1372">
        <v>15</v>
      </c>
      <c r="G209" s="1372">
        <v>15</v>
      </c>
      <c r="H209" s="1233" t="s">
        <v>1488</v>
      </c>
      <c r="I209" s="1509"/>
      <c r="J209" s="1509"/>
      <c r="K209" s="1568"/>
      <c r="L209" s="1558"/>
      <c r="M209" s="1558"/>
      <c r="N209" s="1513"/>
      <c r="O209" s="1518"/>
      <c r="P209" s="114"/>
      <c r="Q209" s="114"/>
      <c r="R209" s="114"/>
      <c r="S209" s="114"/>
    </row>
    <row r="210" spans="1:19" s="156" customFormat="1" ht="20.149999999999999" customHeight="1">
      <c r="A210" s="263"/>
      <c r="B210" s="1552" t="s">
        <v>1073</v>
      </c>
      <c r="C210" s="1235">
        <v>30</v>
      </c>
      <c r="D210" s="1236">
        <v>24</v>
      </c>
      <c r="E210" s="1236">
        <v>24</v>
      </c>
      <c r="F210" s="1236">
        <v>24</v>
      </c>
      <c r="G210" s="1236">
        <v>24</v>
      </c>
      <c r="H210" s="1227" t="s">
        <v>1264</v>
      </c>
      <c r="I210" s="1509"/>
      <c r="J210" s="1509"/>
      <c r="K210" s="1568"/>
      <c r="L210" s="1558"/>
      <c r="M210" s="1558"/>
      <c r="N210" s="1513"/>
      <c r="O210" s="1518"/>
      <c r="P210" s="114"/>
      <c r="Q210" s="114"/>
      <c r="R210" s="114"/>
      <c r="S210" s="114"/>
    </row>
    <row r="211" spans="1:19" s="156" customFormat="1" ht="20.149999999999999" customHeight="1">
      <c r="A211" s="263"/>
      <c r="B211" s="1553"/>
      <c r="C211" s="1235">
        <v>30</v>
      </c>
      <c r="D211" s="1236">
        <v>23</v>
      </c>
      <c r="E211" s="1236">
        <v>23</v>
      </c>
      <c r="F211" s="1236">
        <v>23</v>
      </c>
      <c r="G211" s="1236">
        <v>23</v>
      </c>
      <c r="H211" s="1237" t="s">
        <v>944</v>
      </c>
      <c r="I211" s="1509"/>
      <c r="J211" s="1509"/>
      <c r="K211" s="1568"/>
      <c r="L211" s="1558"/>
      <c r="M211" s="1558"/>
      <c r="N211" s="1513"/>
      <c r="O211" s="1518"/>
      <c r="P211" s="114"/>
      <c r="Q211" s="114"/>
      <c r="R211" s="114"/>
      <c r="S211" s="114"/>
    </row>
    <row r="212" spans="1:19" s="156" customFormat="1" ht="20.149999999999999" customHeight="1">
      <c r="A212" s="263"/>
      <c r="B212" s="1553"/>
      <c r="C212" s="1236" t="s">
        <v>74</v>
      </c>
      <c r="D212" s="1236" t="s">
        <v>74</v>
      </c>
      <c r="E212" s="1234">
        <v>19</v>
      </c>
      <c r="F212" s="1234">
        <v>19</v>
      </c>
      <c r="G212" s="1234">
        <v>19</v>
      </c>
      <c r="H212" s="1237" t="s">
        <v>1489</v>
      </c>
      <c r="I212" s="1509"/>
      <c r="J212" s="1509"/>
      <c r="K212" s="1568"/>
      <c r="L212" s="1558"/>
      <c r="M212" s="1558"/>
      <c r="N212" s="1513"/>
      <c r="O212" s="1518"/>
      <c r="P212" s="114"/>
      <c r="Q212" s="114"/>
      <c r="R212" s="114"/>
      <c r="S212" s="114"/>
    </row>
    <row r="213" spans="1:19" s="156" customFormat="1" ht="20.149999999999999" customHeight="1">
      <c r="A213" s="263"/>
      <c r="B213" s="1554"/>
      <c r="C213" s="1236" t="s">
        <v>74</v>
      </c>
      <c r="D213" s="1236" t="s">
        <v>74</v>
      </c>
      <c r="E213" s="1236">
        <v>18</v>
      </c>
      <c r="F213" s="1236">
        <v>18</v>
      </c>
      <c r="G213" s="1236">
        <v>18</v>
      </c>
      <c r="H213" s="1233" t="s">
        <v>1490</v>
      </c>
      <c r="I213" s="1509"/>
      <c r="J213" s="1509"/>
      <c r="K213" s="1568"/>
      <c r="L213" s="1558"/>
      <c r="M213" s="1558"/>
      <c r="N213" s="1513"/>
      <c r="O213" s="1518"/>
      <c r="P213" s="114"/>
      <c r="Q213" s="114"/>
      <c r="R213" s="114"/>
      <c r="S213" s="114"/>
    </row>
    <row r="214" spans="1:19" s="156" customFormat="1" ht="20.149999999999999" customHeight="1">
      <c r="A214" s="263"/>
      <c r="B214" s="1565" t="s">
        <v>1008</v>
      </c>
      <c r="C214" s="1235">
        <v>30</v>
      </c>
      <c r="D214" s="1236">
        <v>25</v>
      </c>
      <c r="E214" s="1236">
        <v>25</v>
      </c>
      <c r="F214" s="1236">
        <v>25</v>
      </c>
      <c r="G214" s="1236">
        <v>25</v>
      </c>
      <c r="H214" s="1227" t="s">
        <v>1265</v>
      </c>
      <c r="I214" s="1509"/>
      <c r="J214" s="1509"/>
      <c r="K214" s="1568"/>
      <c r="L214" s="1558"/>
      <c r="M214" s="1558"/>
      <c r="N214" s="1513"/>
      <c r="O214" s="1518"/>
      <c r="P214" s="114"/>
      <c r="Q214" s="114"/>
      <c r="R214" s="114"/>
      <c r="S214" s="114"/>
    </row>
    <row r="215" spans="1:19" s="156" customFormat="1" ht="20.149999999999999" customHeight="1">
      <c r="A215" s="263"/>
      <c r="B215" s="1553"/>
      <c r="C215" s="1235">
        <v>30</v>
      </c>
      <c r="D215" s="1234">
        <v>24</v>
      </c>
      <c r="E215" s="1234">
        <v>24</v>
      </c>
      <c r="F215" s="1234">
        <v>24</v>
      </c>
      <c r="G215" s="1234">
        <v>24</v>
      </c>
      <c r="H215" s="1237" t="s">
        <v>944</v>
      </c>
      <c r="I215" s="1509"/>
      <c r="J215" s="1509"/>
      <c r="K215" s="1568"/>
      <c r="L215" s="1558"/>
      <c r="M215" s="1558"/>
      <c r="N215" s="1513"/>
      <c r="O215" s="1518"/>
      <c r="P215" s="114"/>
      <c r="Q215" s="114"/>
      <c r="R215" s="114"/>
      <c r="S215" s="114"/>
    </row>
    <row r="216" spans="1:19" s="156" customFormat="1" ht="20.149999999999999" customHeight="1">
      <c r="A216" s="263"/>
      <c r="B216" s="1553"/>
      <c r="C216" s="1234" t="s">
        <v>74</v>
      </c>
      <c r="D216" s="1234" t="s">
        <v>74</v>
      </c>
      <c r="E216" s="1234">
        <v>22</v>
      </c>
      <c r="F216" s="1234">
        <v>22</v>
      </c>
      <c r="G216" s="1234">
        <v>22</v>
      </c>
      <c r="H216" s="1237" t="s">
        <v>1491</v>
      </c>
      <c r="I216" s="1509"/>
      <c r="J216" s="1509"/>
      <c r="K216" s="1568"/>
      <c r="L216" s="1558"/>
      <c r="M216" s="1558"/>
      <c r="N216" s="1513"/>
      <c r="O216" s="1518"/>
      <c r="P216" s="114"/>
      <c r="Q216" s="114"/>
      <c r="R216" s="114"/>
      <c r="S216" s="114"/>
    </row>
    <row r="217" spans="1:19" s="156" customFormat="1" ht="20.149999999999999" customHeight="1">
      <c r="A217" s="263"/>
      <c r="B217" s="1561"/>
      <c r="C217" s="1234" t="s">
        <v>74</v>
      </c>
      <c r="D217" s="1234" t="s">
        <v>74</v>
      </c>
      <c r="E217" s="1236">
        <v>19</v>
      </c>
      <c r="F217" s="1236">
        <v>19</v>
      </c>
      <c r="G217" s="1236">
        <v>19</v>
      </c>
      <c r="H217" s="1233" t="s">
        <v>1492</v>
      </c>
      <c r="I217" s="1567"/>
      <c r="J217" s="1567"/>
      <c r="K217" s="1569"/>
      <c r="L217" s="1532"/>
      <c r="M217" s="1532"/>
      <c r="N217" s="1618"/>
      <c r="O217" s="1526"/>
      <c r="P217" s="114"/>
      <c r="Q217" s="114"/>
      <c r="R217" s="114"/>
      <c r="S217" s="114"/>
    </row>
    <row r="218" spans="1:19" s="156" customFormat="1" ht="20.149999999999999" customHeight="1">
      <c r="A218" s="112"/>
      <c r="B218" s="308" t="s">
        <v>185</v>
      </c>
      <c r="C218" s="1564"/>
      <c r="D218" s="1564"/>
      <c r="E218" s="1564"/>
      <c r="F218" s="1564"/>
      <c r="G218" s="1564"/>
      <c r="H218" s="1564"/>
      <c r="I218" s="338"/>
      <c r="J218" s="338"/>
      <c r="K218" s="338"/>
      <c r="L218" s="339"/>
      <c r="M218" s="339"/>
      <c r="N218" s="235"/>
      <c r="O218" s="283"/>
      <c r="P218" s="114"/>
      <c r="Q218" s="114"/>
      <c r="R218" s="114"/>
      <c r="S218" s="114"/>
    </row>
    <row r="219" spans="1:19" s="156" customFormat="1" ht="20.149999999999999" customHeight="1">
      <c r="A219" s="112"/>
      <c r="B219" s="309" t="s">
        <v>51</v>
      </c>
      <c r="C219" s="216" t="s">
        <v>52</v>
      </c>
      <c r="D219" s="216" t="s">
        <v>53</v>
      </c>
      <c r="E219" s="216" t="s">
        <v>54</v>
      </c>
      <c r="F219" s="216" t="s">
        <v>55</v>
      </c>
      <c r="G219" s="216" t="s">
        <v>56</v>
      </c>
      <c r="H219" s="310" t="s">
        <v>57</v>
      </c>
      <c r="I219" s="310" t="s">
        <v>58</v>
      </c>
      <c r="J219" s="310" t="s">
        <v>59</v>
      </c>
      <c r="K219" s="310" t="s">
        <v>174</v>
      </c>
      <c r="L219" s="340" t="s">
        <v>61</v>
      </c>
      <c r="M219" s="340" t="s">
        <v>62</v>
      </c>
      <c r="N219" s="310" t="s">
        <v>175</v>
      </c>
      <c r="O219" s="341" t="s">
        <v>64</v>
      </c>
      <c r="P219" s="114"/>
      <c r="Q219" s="114"/>
      <c r="R219" s="114"/>
      <c r="S219" s="114"/>
    </row>
    <row r="220" spans="1:19" s="156" customFormat="1" ht="20.149999999999999" customHeight="1">
      <c r="A220" s="112"/>
      <c r="B220" s="1575" t="s">
        <v>1562</v>
      </c>
      <c r="C220" s="986" t="s">
        <v>74</v>
      </c>
      <c r="D220" s="1291">
        <v>11.5</v>
      </c>
      <c r="E220" s="1291">
        <v>11.5</v>
      </c>
      <c r="F220" s="1291">
        <v>11</v>
      </c>
      <c r="G220" s="1291">
        <v>10.5</v>
      </c>
      <c r="H220" s="221" t="s">
        <v>186</v>
      </c>
      <c r="I220" s="1562" t="s">
        <v>67</v>
      </c>
      <c r="J220" s="1562" t="s">
        <v>110</v>
      </c>
      <c r="K220" s="766" t="s">
        <v>107</v>
      </c>
      <c r="L220" s="763" t="s">
        <v>732</v>
      </c>
      <c r="M220" s="763" t="s">
        <v>731</v>
      </c>
      <c r="N220" s="1598" t="s">
        <v>937</v>
      </c>
      <c r="O220" s="762" t="s">
        <v>135</v>
      </c>
      <c r="P220" s="114"/>
      <c r="Q220" s="114"/>
      <c r="R220" s="114"/>
      <c r="S220" s="114"/>
    </row>
    <row r="221" spans="1:19" s="156" customFormat="1" ht="20.149999999999999" customHeight="1">
      <c r="A221" s="112"/>
      <c r="B221" s="1576"/>
      <c r="C221" s="1373">
        <v>16</v>
      </c>
      <c r="D221" s="1140">
        <v>11.5</v>
      </c>
      <c r="E221" s="1140">
        <v>11.5</v>
      </c>
      <c r="F221" s="1140">
        <v>10.5</v>
      </c>
      <c r="G221" s="1140">
        <v>10</v>
      </c>
      <c r="H221" s="396" t="s">
        <v>627</v>
      </c>
      <c r="I221" s="1509"/>
      <c r="J221" s="1509"/>
      <c r="K221" s="764" t="s">
        <v>93</v>
      </c>
      <c r="L221" s="765" t="s">
        <v>70</v>
      </c>
      <c r="M221" s="765" t="s">
        <v>71</v>
      </c>
      <c r="N221" s="1599"/>
      <c r="O221" s="762" t="s">
        <v>973</v>
      </c>
      <c r="P221" s="114"/>
      <c r="Q221" s="114"/>
      <c r="R221" s="114"/>
      <c r="S221" s="114"/>
    </row>
    <row r="222" spans="1:19" s="156" customFormat="1" ht="20.149999999999999" customHeight="1">
      <c r="A222" s="112"/>
      <c r="B222" s="1576"/>
      <c r="C222" s="986">
        <v>10</v>
      </c>
      <c r="D222" s="1291">
        <v>7.5</v>
      </c>
      <c r="E222" s="1291">
        <v>7.5</v>
      </c>
      <c r="F222" s="1291">
        <v>7.5</v>
      </c>
      <c r="G222" s="1291">
        <v>7.5</v>
      </c>
      <c r="H222" s="776" t="s">
        <v>1017</v>
      </c>
      <c r="I222" s="1509"/>
      <c r="J222" s="1509"/>
      <c r="K222" s="1681" t="s">
        <v>656</v>
      </c>
      <c r="L222" s="1529" t="s">
        <v>657</v>
      </c>
      <c r="M222" s="1531" t="s">
        <v>658</v>
      </c>
      <c r="N222" s="1616" t="s">
        <v>1010</v>
      </c>
      <c r="O222" s="1542" t="s">
        <v>655</v>
      </c>
      <c r="P222" s="114"/>
      <c r="Q222" s="114"/>
      <c r="R222" s="114"/>
      <c r="S222" s="114"/>
    </row>
    <row r="223" spans="1:19" s="159" customFormat="1" ht="20.149999999999999" customHeight="1">
      <c r="B223" s="1576"/>
      <c r="C223" s="986">
        <v>10</v>
      </c>
      <c r="D223" s="1291">
        <v>7.5</v>
      </c>
      <c r="E223" s="1292">
        <v>7</v>
      </c>
      <c r="F223" s="1292">
        <v>7</v>
      </c>
      <c r="G223" s="1292">
        <v>7</v>
      </c>
      <c r="H223" s="1128" t="s">
        <v>969</v>
      </c>
      <c r="I223" s="1537"/>
      <c r="J223" s="1537"/>
      <c r="K223" s="1541"/>
      <c r="L223" s="1536"/>
      <c r="M223" s="1545"/>
      <c r="N223" s="1617"/>
      <c r="O223" s="1528"/>
      <c r="P223" s="307"/>
      <c r="Q223" s="307"/>
      <c r="R223" s="307"/>
      <c r="S223" s="307"/>
    </row>
    <row r="224" spans="1:19" s="160" customFormat="1" ht="20.149999999999999" customHeight="1">
      <c r="B224" s="183"/>
      <c r="C224" s="226"/>
      <c r="D224" s="226"/>
      <c r="E224" s="226"/>
      <c r="F224" s="226"/>
      <c r="G224" s="226"/>
      <c r="H224" s="235"/>
      <c r="I224" s="227"/>
      <c r="J224" s="227"/>
      <c r="K224" s="342"/>
      <c r="L224" s="297"/>
      <c r="M224" s="297"/>
      <c r="N224" s="235"/>
      <c r="O224" s="237"/>
    </row>
    <row r="225" spans="2:15" s="161" customFormat="1" ht="20.149999999999999" customHeight="1">
      <c r="B225" s="1552" t="s">
        <v>188</v>
      </c>
      <c r="C225" s="267">
        <v>11</v>
      </c>
      <c r="D225" s="1140">
        <v>8</v>
      </c>
      <c r="E225" s="1140">
        <v>8</v>
      </c>
      <c r="F225" s="1140">
        <v>8</v>
      </c>
      <c r="G225" s="1140">
        <v>8</v>
      </c>
      <c r="H225" s="785" t="s">
        <v>1032</v>
      </c>
      <c r="I225" s="1508" t="s">
        <v>67</v>
      </c>
      <c r="J225" s="1508" t="s">
        <v>110</v>
      </c>
      <c r="K225" s="1590" t="s">
        <v>707</v>
      </c>
      <c r="L225" s="1592" t="s">
        <v>710</v>
      </c>
      <c r="M225" s="1592" t="s">
        <v>711</v>
      </c>
      <c r="N225" s="1535" t="s">
        <v>708</v>
      </c>
      <c r="O225" s="1538" t="s">
        <v>709</v>
      </c>
    </row>
    <row r="226" spans="2:15" s="161" customFormat="1" ht="20.149999999999999" customHeight="1">
      <c r="B226" s="1553"/>
      <c r="C226" s="267">
        <v>10</v>
      </c>
      <c r="D226" s="1140">
        <v>7.5</v>
      </c>
      <c r="E226" s="1141">
        <v>6.5</v>
      </c>
      <c r="F226" s="1141">
        <v>6.5</v>
      </c>
      <c r="G226" s="1141">
        <v>6.5</v>
      </c>
      <c r="H226" s="1128" t="s">
        <v>969</v>
      </c>
      <c r="I226" s="1509"/>
      <c r="J226" s="1509"/>
      <c r="K226" s="1590"/>
      <c r="L226" s="1592"/>
      <c r="M226" s="1592"/>
      <c r="N226" s="1535"/>
      <c r="O226" s="1538"/>
    </row>
    <row r="227" spans="2:15" s="161" customFormat="1" ht="20.149999999999999" customHeight="1">
      <c r="B227" s="1554"/>
      <c r="C227" s="1373">
        <v>16</v>
      </c>
      <c r="D227" s="1140">
        <v>11.5</v>
      </c>
      <c r="E227" s="1140">
        <v>11.5</v>
      </c>
      <c r="F227" s="1140">
        <v>10.5</v>
      </c>
      <c r="G227" s="1140">
        <v>10</v>
      </c>
      <c r="H227" s="440" t="s">
        <v>706</v>
      </c>
      <c r="I227" s="1537"/>
      <c r="J227" s="1537"/>
      <c r="K227" s="441" t="s">
        <v>93</v>
      </c>
      <c r="L227" s="442" t="s">
        <v>70</v>
      </c>
      <c r="M227" s="442" t="s">
        <v>71</v>
      </c>
      <c r="N227" s="439" t="s">
        <v>94</v>
      </c>
      <c r="O227" s="716" t="s">
        <v>973</v>
      </c>
    </row>
    <row r="228" spans="2:15" s="161" customFormat="1" ht="20.149999999999999" customHeight="1">
      <c r="B228" s="183" t="s">
        <v>189</v>
      </c>
      <c r="C228" s="311"/>
      <c r="D228" s="311"/>
      <c r="E228" s="311"/>
      <c r="F228" s="311"/>
      <c r="G228" s="311">
        <v>3</v>
      </c>
      <c r="H228" s="283"/>
      <c r="I228" s="247"/>
      <c r="J228" s="245"/>
      <c r="K228" s="343"/>
      <c r="L228" s="246"/>
      <c r="M228" s="246"/>
      <c r="N228" s="235"/>
      <c r="O228" s="283"/>
    </row>
    <row r="229" spans="2:15" s="161" customFormat="1" ht="20.149999999999999" customHeight="1">
      <c r="B229" s="1565" t="s">
        <v>190</v>
      </c>
      <c r="C229" s="418" t="s">
        <v>74</v>
      </c>
      <c r="D229" s="401" t="s">
        <v>74</v>
      </c>
      <c r="E229" s="401" t="s">
        <v>74</v>
      </c>
      <c r="F229" s="401" t="s">
        <v>74</v>
      </c>
      <c r="G229" s="401" t="s">
        <v>74</v>
      </c>
      <c r="H229" s="221" t="s">
        <v>191</v>
      </c>
      <c r="I229" s="221" t="s">
        <v>67</v>
      </c>
      <c r="J229" s="224" t="s">
        <v>110</v>
      </c>
      <c r="K229" s="272" t="s">
        <v>87</v>
      </c>
      <c r="L229" s="257" t="s">
        <v>88</v>
      </c>
      <c r="M229" s="256" t="s">
        <v>89</v>
      </c>
      <c r="N229" s="258" t="s">
        <v>138</v>
      </c>
      <c r="O229" s="221" t="s">
        <v>192</v>
      </c>
    </row>
    <row r="230" spans="2:15" s="161" customFormat="1" ht="20.149999999999999" customHeight="1">
      <c r="B230" s="1554"/>
      <c r="C230" s="267">
        <f>C221+2</f>
        <v>18</v>
      </c>
      <c r="D230" s="267">
        <f>D221+2</f>
        <v>13.5</v>
      </c>
      <c r="E230" s="267">
        <f t="shared" ref="E230:G230" si="26">E221+2</f>
        <v>13.5</v>
      </c>
      <c r="F230" s="267">
        <f t="shared" si="26"/>
        <v>12.5</v>
      </c>
      <c r="G230" s="267">
        <f t="shared" si="26"/>
        <v>12</v>
      </c>
      <c r="H230" s="221" t="s">
        <v>187</v>
      </c>
      <c r="I230" s="221" t="s">
        <v>188</v>
      </c>
      <c r="J230" s="1468" t="s">
        <v>1589</v>
      </c>
      <c r="K230" s="259" t="s">
        <v>93</v>
      </c>
      <c r="L230" s="256" t="s">
        <v>70</v>
      </c>
      <c r="M230" s="256" t="s">
        <v>71</v>
      </c>
      <c r="N230" s="1314" t="s">
        <v>1591</v>
      </c>
      <c r="O230" s="716" t="s">
        <v>973</v>
      </c>
    </row>
    <row r="231" spans="2:15" s="161" customFormat="1" ht="20.149999999999999" customHeight="1">
      <c r="B231" s="312"/>
      <c r="C231" s="313"/>
      <c r="D231" s="314"/>
      <c r="E231" s="314"/>
      <c r="F231" s="314"/>
      <c r="G231" s="314"/>
      <c r="H231" s="293"/>
      <c r="I231" s="344"/>
      <c r="J231" s="345"/>
      <c r="K231" s="346"/>
      <c r="L231" s="347"/>
      <c r="M231" s="348"/>
      <c r="N231" s="306"/>
      <c r="O231" s="293"/>
    </row>
    <row r="232" spans="2:15" s="161" customFormat="1" ht="20.149999999999999" customHeight="1">
      <c r="B232" s="1473" t="s">
        <v>1583</v>
      </c>
      <c r="C232" s="418">
        <v>14</v>
      </c>
      <c r="D232" s="401">
        <v>9.5</v>
      </c>
      <c r="E232" s="401">
        <v>8.6</v>
      </c>
      <c r="F232" s="401">
        <v>8.1</v>
      </c>
      <c r="G232" s="401">
        <v>7.6</v>
      </c>
      <c r="H232" s="1505" t="s">
        <v>1587</v>
      </c>
      <c r="I232" s="1505" t="s">
        <v>1588</v>
      </c>
      <c r="J232" s="1677" t="s">
        <v>1590</v>
      </c>
      <c r="K232" s="1678" t="s">
        <v>107</v>
      </c>
      <c r="L232" s="1676" t="s">
        <v>732</v>
      </c>
      <c r="M232" s="1676" t="s">
        <v>731</v>
      </c>
      <c r="N232" s="1580" t="s">
        <v>1592</v>
      </c>
      <c r="O232" s="1505" t="s">
        <v>1593</v>
      </c>
    </row>
    <row r="233" spans="2:15" s="161" customFormat="1" ht="20.149999999999999" customHeight="1">
      <c r="B233" s="1473" t="s">
        <v>1584</v>
      </c>
      <c r="C233" s="418">
        <v>14</v>
      </c>
      <c r="D233" s="401">
        <v>9.5</v>
      </c>
      <c r="E233" s="401">
        <v>8.6</v>
      </c>
      <c r="F233" s="401">
        <v>8.1</v>
      </c>
      <c r="G233" s="401">
        <v>7.6</v>
      </c>
      <c r="H233" s="1505"/>
      <c r="I233" s="1505"/>
      <c r="J233" s="1677"/>
      <c r="K233" s="1678"/>
      <c r="L233" s="1676"/>
      <c r="M233" s="1676"/>
      <c r="N233" s="1580"/>
      <c r="O233" s="1505"/>
    </row>
    <row r="234" spans="2:15" s="161" customFormat="1" ht="20.149999999999999" customHeight="1">
      <c r="B234" s="1474" t="s">
        <v>1585</v>
      </c>
      <c r="C234" s="418">
        <v>14</v>
      </c>
      <c r="D234" s="401">
        <v>9.5</v>
      </c>
      <c r="E234" s="401">
        <v>8.6</v>
      </c>
      <c r="F234" s="401">
        <v>8.1</v>
      </c>
      <c r="G234" s="401">
        <v>7.6</v>
      </c>
      <c r="H234" s="1505"/>
      <c r="I234" s="1505"/>
      <c r="J234" s="1677"/>
      <c r="K234" s="1678"/>
      <c r="L234" s="1676"/>
      <c r="M234" s="1676"/>
      <c r="N234" s="1580"/>
      <c r="O234" s="1505"/>
    </row>
    <row r="235" spans="2:15" s="161" customFormat="1" ht="20.149999999999999" customHeight="1">
      <c r="B235" s="312"/>
      <c r="C235" s="1301"/>
      <c r="D235" s="1470"/>
      <c r="E235" s="1470"/>
      <c r="F235" s="1470"/>
      <c r="G235" s="1470"/>
      <c r="H235" s="293"/>
      <c r="I235" s="293"/>
      <c r="J235" s="303"/>
      <c r="K235" s="1471"/>
      <c r="L235" s="1472"/>
      <c r="M235" s="305"/>
      <c r="N235" s="306"/>
      <c r="O235" s="293"/>
    </row>
    <row r="236" spans="2:15" s="161" customFormat="1" ht="20.149999999999999" customHeight="1">
      <c r="B236" s="312"/>
      <c r="C236" s="1301"/>
      <c r="D236" s="1470"/>
      <c r="E236" s="1470"/>
      <c r="F236" s="1470"/>
      <c r="G236" s="1470"/>
      <c r="H236" s="293"/>
      <c r="I236" s="293"/>
      <c r="J236" s="303"/>
      <c r="K236" s="1471"/>
      <c r="L236" s="1472"/>
      <c r="M236" s="305"/>
      <c r="N236" s="306"/>
      <c r="O236" s="293"/>
    </row>
    <row r="237" spans="2:15" s="161" customFormat="1" ht="20.149999999999999" customHeight="1">
      <c r="B237" s="303" t="s">
        <v>193</v>
      </c>
      <c r="C237" s="315"/>
      <c r="D237" s="315"/>
      <c r="E237" s="315"/>
      <c r="F237" s="1593" t="s">
        <v>701</v>
      </c>
      <c r="G237" s="1593"/>
      <c r="H237" s="1593"/>
      <c r="I237" s="303"/>
      <c r="J237" s="303"/>
      <c r="K237" s="303"/>
      <c r="L237" s="349"/>
      <c r="M237" s="349"/>
      <c r="N237" s="303"/>
      <c r="O237" s="293"/>
    </row>
    <row r="238" spans="2:15" s="161" customFormat="1" ht="20.149999999999999" customHeight="1">
      <c r="B238" s="316" t="s">
        <v>195</v>
      </c>
      <c r="C238" s="317"/>
      <c r="D238" s="317"/>
      <c r="E238" s="1566" t="s">
        <v>1460</v>
      </c>
      <c r="F238" s="1563"/>
      <c r="G238" s="1563"/>
      <c r="H238" s="1563"/>
      <c r="I238" s="1563"/>
      <c r="J238" s="1563"/>
      <c r="K238" s="350"/>
      <c r="L238" s="351"/>
      <c r="M238" s="349"/>
      <c r="N238" s="350"/>
      <c r="O238" s="293"/>
    </row>
    <row r="239" spans="2:15" s="161" customFormat="1" ht="20.149999999999999" customHeight="1">
      <c r="B239" s="316" t="s">
        <v>197</v>
      </c>
      <c r="C239" s="315"/>
      <c r="D239" s="318"/>
      <c r="E239" s="1566" t="s">
        <v>1461</v>
      </c>
      <c r="F239" s="1563"/>
      <c r="G239" s="1563"/>
      <c r="H239" s="1563"/>
      <c r="I239" s="1563"/>
      <c r="J239" s="1563"/>
      <c r="K239" s="350"/>
      <c r="L239" s="351"/>
      <c r="M239" s="349"/>
      <c r="N239" s="350"/>
      <c r="O239" s="293"/>
    </row>
    <row r="240" spans="2:15" s="161" customFormat="1" ht="20.149999999999999" customHeight="1">
      <c r="B240" s="316" t="s">
        <v>199</v>
      </c>
      <c r="C240" s="315"/>
      <c r="D240" s="315"/>
      <c r="E240" s="1563" t="s">
        <v>200</v>
      </c>
      <c r="F240" s="1563"/>
      <c r="G240" s="1563"/>
      <c r="H240" s="1563"/>
      <c r="I240" s="1563"/>
      <c r="J240" s="1563"/>
      <c r="K240" s="350"/>
      <c r="L240" s="351"/>
      <c r="M240" s="349"/>
      <c r="N240" s="350"/>
      <c r="O240" s="293"/>
    </row>
    <row r="241" spans="1:16" s="161" customFormat="1" ht="20.149999999999999" customHeight="1">
      <c r="B241" s="316" t="s">
        <v>201</v>
      </c>
      <c r="C241" s="315"/>
      <c r="D241" s="318"/>
      <c r="E241" s="1591" t="s">
        <v>202</v>
      </c>
      <c r="F241" s="1591"/>
      <c r="G241" s="1591"/>
      <c r="H241" s="1591"/>
      <c r="I241" s="1591"/>
      <c r="J241" s="1591"/>
      <c r="K241" s="1591"/>
      <c r="L241" s="305"/>
      <c r="M241" s="352"/>
      <c r="N241" s="350"/>
      <c r="O241" s="293"/>
    </row>
    <row r="242" spans="1:16" s="161" customFormat="1" ht="20.149999999999999" customHeight="1">
      <c r="B242" s="316" t="s">
        <v>203</v>
      </c>
      <c r="C242" s="317"/>
      <c r="D242" s="317"/>
      <c r="E242" s="1563" t="s">
        <v>204</v>
      </c>
      <c r="F242" s="1563"/>
      <c r="G242" s="1563"/>
      <c r="H242" s="1563"/>
      <c r="I242" s="1563"/>
      <c r="J242" s="1563"/>
      <c r="K242" s="350"/>
      <c r="L242" s="351"/>
      <c r="M242" s="349"/>
      <c r="N242" s="350"/>
      <c r="O242" s="293"/>
    </row>
    <row r="243" spans="1:16" s="161" customFormat="1" ht="20.149999999999999" customHeight="1">
      <c r="B243" s="316" t="s">
        <v>205</v>
      </c>
      <c r="C243" s="318"/>
      <c r="D243" s="317"/>
      <c r="E243" s="1563" t="s">
        <v>206</v>
      </c>
      <c r="F243" s="1563"/>
      <c r="G243" s="1563"/>
      <c r="H243" s="1563"/>
      <c r="I243" s="1563"/>
      <c r="J243" s="1563"/>
      <c r="K243" s="350"/>
      <c r="L243" s="351"/>
      <c r="M243" s="349"/>
      <c r="N243" s="350"/>
      <c r="O243" s="293"/>
    </row>
    <row r="244" spans="1:16" s="161" customFormat="1" ht="20.149999999999999" customHeight="1">
      <c r="B244" s="316" t="s">
        <v>207</v>
      </c>
      <c r="C244" s="315"/>
      <c r="D244" s="315"/>
      <c r="E244" s="307" t="s">
        <v>208</v>
      </c>
      <c r="F244" s="315"/>
      <c r="G244" s="319"/>
      <c r="H244" s="320"/>
      <c r="I244" s="303"/>
      <c r="J244" s="303"/>
      <c r="K244" s="350"/>
      <c r="L244" s="351"/>
      <c r="M244" s="349"/>
      <c r="N244" s="350"/>
      <c r="O244" s="293"/>
    </row>
    <row r="245" spans="1:16" s="161" customFormat="1" ht="20.149999999999999" customHeight="1">
      <c r="B245" s="316" t="s">
        <v>209</v>
      </c>
      <c r="C245" s="315"/>
      <c r="D245" s="315"/>
      <c r="E245" s="307" t="s">
        <v>210</v>
      </c>
      <c r="F245" s="315"/>
      <c r="G245" s="319"/>
      <c r="H245" s="320"/>
      <c r="I245" s="303"/>
      <c r="J245" s="303"/>
      <c r="K245" s="350"/>
      <c r="L245" s="351"/>
      <c r="M245" s="349"/>
      <c r="N245" s="350"/>
      <c r="O245" s="293"/>
    </row>
    <row r="246" spans="1:16" s="161" customFormat="1" ht="20.149999999999999" customHeight="1">
      <c r="B246" s="316" t="s">
        <v>211</v>
      </c>
      <c r="C246" s="315"/>
      <c r="D246" s="315"/>
      <c r="E246" s="307" t="s">
        <v>212</v>
      </c>
      <c r="F246" s="315"/>
      <c r="G246" s="319"/>
      <c r="H246" s="320"/>
      <c r="I246" s="303"/>
      <c r="J246" s="303"/>
      <c r="K246" s="350"/>
      <c r="L246" s="351"/>
      <c r="M246" s="349"/>
      <c r="N246" s="350"/>
      <c r="O246" s="293"/>
    </row>
    <row r="247" spans="1:16" s="161" customFormat="1" ht="20.149999999999999" customHeight="1">
      <c r="B247" s="316" t="s">
        <v>213</v>
      </c>
      <c r="C247" s="315"/>
      <c r="D247" s="318"/>
      <c r="E247" s="1563" t="s">
        <v>214</v>
      </c>
      <c r="F247" s="1563"/>
      <c r="G247" s="1563"/>
      <c r="H247" s="1563"/>
      <c r="I247" s="1563"/>
      <c r="J247" s="1563"/>
      <c r="K247" s="350"/>
      <c r="L247" s="351"/>
      <c r="M247" s="349"/>
      <c r="N247" s="350"/>
      <c r="O247" s="293"/>
    </row>
    <row r="248" spans="1:16" s="161" customFormat="1" ht="20.149999999999999" customHeight="1">
      <c r="B248" s="316" t="s">
        <v>215</v>
      </c>
      <c r="C248" s="315"/>
      <c r="D248" s="315"/>
      <c r="E248" s="307" t="s">
        <v>216</v>
      </c>
      <c r="F248" s="315"/>
      <c r="G248" s="319"/>
      <c r="H248" s="320"/>
      <c r="I248" s="303"/>
      <c r="J248" s="303"/>
      <c r="K248" s="350"/>
      <c r="L248" s="351"/>
      <c r="M248" s="349"/>
      <c r="N248" s="350"/>
      <c r="O248" s="293"/>
    </row>
    <row r="249" spans="1:16" s="161" customFormat="1" ht="20.149999999999999" customHeight="1">
      <c r="B249" s="316" t="s">
        <v>217</v>
      </c>
      <c r="C249" s="315"/>
      <c r="D249" s="318"/>
      <c r="E249" s="1563" t="s">
        <v>218</v>
      </c>
      <c r="F249" s="1563"/>
      <c r="G249" s="1563"/>
      <c r="H249" s="1563"/>
      <c r="I249" s="1563"/>
      <c r="J249" s="1563"/>
      <c r="K249" s="350"/>
      <c r="L249" s="351"/>
      <c r="M249" s="349"/>
      <c r="N249" s="350"/>
      <c r="O249" s="293"/>
    </row>
    <row r="250" spans="1:16" s="161" customFormat="1" ht="20.149999999999999" customHeight="1">
      <c r="B250" s="316" t="s">
        <v>219</v>
      </c>
      <c r="C250" s="315"/>
      <c r="D250" s="315"/>
      <c r="E250" s="307" t="s">
        <v>220</v>
      </c>
      <c r="F250" s="315"/>
      <c r="G250" s="319"/>
      <c r="H250" s="320"/>
      <c r="I250" s="303"/>
      <c r="J250" s="303"/>
      <c r="K250" s="350"/>
      <c r="L250" s="351"/>
      <c r="M250" s="349"/>
      <c r="N250" s="350"/>
      <c r="O250" s="293"/>
    </row>
    <row r="251" spans="1:16" s="161" customFormat="1" ht="20.149999999999999" customHeight="1">
      <c r="B251" s="316" t="s">
        <v>221</v>
      </c>
      <c r="C251" s="318"/>
      <c r="D251" s="318"/>
      <c r="E251" s="1563" t="s">
        <v>222</v>
      </c>
      <c r="F251" s="1563"/>
      <c r="G251" s="1563"/>
      <c r="H251" s="1563"/>
      <c r="I251" s="1563"/>
      <c r="J251" s="1563"/>
      <c r="K251" s="350"/>
      <c r="L251" s="351"/>
      <c r="M251" s="349"/>
      <c r="N251" s="350"/>
      <c r="O251" s="293"/>
    </row>
    <row r="252" spans="1:16" s="37" customFormat="1" ht="20.149999999999999" customHeight="1">
      <c r="A252" s="96"/>
      <c r="B252" s="316" t="s">
        <v>223</v>
      </c>
      <c r="C252" s="315"/>
      <c r="D252" s="315"/>
      <c r="E252" s="307" t="s">
        <v>224</v>
      </c>
      <c r="F252" s="315"/>
      <c r="G252" s="319"/>
      <c r="H252" s="320"/>
      <c r="I252" s="303"/>
      <c r="J252" s="303"/>
      <c r="K252" s="350"/>
      <c r="L252" s="351"/>
      <c r="M252" s="349"/>
      <c r="N252" s="350"/>
      <c r="O252" s="293"/>
      <c r="P252" s="101"/>
    </row>
    <row r="253" spans="1:16" s="162" customFormat="1" ht="15.75" customHeight="1">
      <c r="A253" s="97"/>
      <c r="B253" s="316" t="s">
        <v>225</v>
      </c>
      <c r="C253" s="315"/>
      <c r="D253" s="315"/>
      <c r="E253" s="307" t="s">
        <v>226</v>
      </c>
      <c r="F253" s="315"/>
      <c r="G253" s="319"/>
      <c r="H253" s="320"/>
      <c r="I253" s="303"/>
      <c r="J253" s="303"/>
      <c r="K253" s="350"/>
      <c r="L253" s="351"/>
      <c r="M253" s="349"/>
      <c r="N253" s="350"/>
      <c r="O253" s="293"/>
      <c r="P253" s="353"/>
    </row>
    <row r="254" spans="1:16" s="162" customFormat="1" ht="15.75" customHeight="1">
      <c r="A254" s="97"/>
      <c r="B254" s="316" t="s">
        <v>227</v>
      </c>
      <c r="C254" s="315"/>
      <c r="D254" s="315"/>
      <c r="E254" s="307" t="s">
        <v>228</v>
      </c>
      <c r="F254" s="315"/>
      <c r="G254" s="319"/>
      <c r="H254" s="320"/>
      <c r="I254" s="303"/>
      <c r="J254" s="303"/>
      <c r="K254" s="350"/>
      <c r="L254" s="351"/>
      <c r="M254" s="349"/>
      <c r="N254" s="350"/>
      <c r="O254" s="293"/>
      <c r="P254" s="353"/>
    </row>
    <row r="255" spans="1:16" s="162" customFormat="1" ht="15.75" customHeight="1">
      <c r="A255" s="97"/>
      <c r="B255" s="316" t="s">
        <v>229</v>
      </c>
      <c r="C255" s="315"/>
      <c r="D255" s="318"/>
      <c r="E255" s="1563" t="s">
        <v>230</v>
      </c>
      <c r="F255" s="1563"/>
      <c r="G255" s="1563"/>
      <c r="H255" s="1563"/>
      <c r="I255" s="1563"/>
      <c r="J255" s="1563"/>
      <c r="K255" s="303"/>
      <c r="L255" s="305"/>
      <c r="M255" s="305"/>
      <c r="N255" s="303"/>
      <c r="O255" s="293"/>
      <c r="P255" s="353"/>
    </row>
    <row r="256" spans="1:16" s="163" customFormat="1" ht="15.75" customHeight="1">
      <c r="A256" s="325"/>
      <c r="B256" s="316" t="s">
        <v>231</v>
      </c>
      <c r="C256" s="315"/>
      <c r="D256" s="315"/>
      <c r="E256" s="307" t="s">
        <v>232</v>
      </c>
      <c r="F256" s="315"/>
      <c r="G256" s="319"/>
      <c r="H256" s="320"/>
      <c r="I256" s="303"/>
      <c r="J256" s="303"/>
      <c r="K256" s="350"/>
      <c r="L256" s="351"/>
      <c r="M256" s="349"/>
      <c r="N256" s="350"/>
      <c r="O256" s="293"/>
      <c r="P256" s="355"/>
    </row>
    <row r="257" spans="1:16" s="163" customFormat="1" ht="15.75" customHeight="1">
      <c r="A257" s="325"/>
      <c r="B257" s="316" t="s">
        <v>233</v>
      </c>
      <c r="C257" s="315"/>
      <c r="D257" s="315"/>
      <c r="E257" s="307" t="s">
        <v>234</v>
      </c>
      <c r="F257" s="315"/>
      <c r="G257" s="319"/>
      <c r="H257" s="320"/>
      <c r="I257" s="303"/>
      <c r="J257" s="303"/>
      <c r="K257" s="350"/>
      <c r="L257" s="351"/>
      <c r="M257" s="349"/>
      <c r="N257" s="350"/>
      <c r="O257" s="293"/>
      <c r="P257" s="355"/>
    </row>
    <row r="258" spans="1:16" s="163" customFormat="1" ht="15.75" customHeight="1">
      <c r="A258" s="325"/>
      <c r="B258" s="316"/>
      <c r="C258" s="315"/>
      <c r="D258" s="318"/>
      <c r="E258" s="1563"/>
      <c r="F258" s="1563"/>
      <c r="G258" s="1563"/>
      <c r="H258" s="1563"/>
      <c r="I258" s="1563"/>
      <c r="J258" s="1563"/>
      <c r="K258" s="350"/>
      <c r="L258" s="351"/>
      <c r="M258" s="349"/>
      <c r="N258" s="350"/>
      <c r="O258" s="293"/>
      <c r="P258" s="355"/>
    </row>
    <row r="259" spans="1:16" s="37" customFormat="1" ht="15.75" customHeight="1">
      <c r="A259" s="96"/>
      <c r="B259" s="316"/>
      <c r="C259" s="321"/>
      <c r="D259" s="322"/>
      <c r="E259" s="323"/>
      <c r="F259" s="319"/>
      <c r="G259" s="319"/>
      <c r="H259" s="320"/>
      <c r="I259" s="303"/>
      <c r="J259" s="303"/>
      <c r="K259" s="350"/>
      <c r="L259" s="351"/>
      <c r="M259" s="349"/>
      <c r="N259" s="350"/>
      <c r="O259" s="293"/>
      <c r="P259" s="101"/>
    </row>
    <row r="260" spans="1:16" s="164" customFormat="1" ht="16" customHeight="1">
      <c r="A260" s="326"/>
      <c r="B260" s="316"/>
      <c r="C260" s="321"/>
      <c r="D260" s="322"/>
      <c r="E260" s="323"/>
      <c r="F260" s="319"/>
      <c r="G260" s="319"/>
      <c r="H260" s="320"/>
      <c r="I260" s="303"/>
      <c r="J260" s="303"/>
      <c r="K260" s="350"/>
      <c r="L260" s="351"/>
      <c r="M260" s="349"/>
      <c r="N260" s="350"/>
      <c r="O260" s="293"/>
      <c r="P260" s="169"/>
    </row>
    <row r="261" spans="1:16" s="965" customFormat="1" ht="16" customHeight="1">
      <c r="A261" s="333"/>
      <c r="B261" s="1594" t="s">
        <v>1596</v>
      </c>
      <c r="C261" s="1594"/>
      <c r="D261" s="1594"/>
      <c r="E261" s="1594"/>
      <c r="F261" s="1594"/>
      <c r="G261" s="1594"/>
      <c r="H261" s="1594"/>
      <c r="I261" s="1594"/>
      <c r="J261" s="1594"/>
      <c r="K261" s="1594"/>
      <c r="L261" s="1594"/>
      <c r="M261" s="1594"/>
      <c r="N261" s="1594"/>
      <c r="O261" s="247"/>
    </row>
    <row r="262" spans="1:16" s="165" customFormat="1" ht="16" customHeight="1">
      <c r="A262" s="326"/>
      <c r="B262" s="1587" t="s">
        <v>235</v>
      </c>
      <c r="C262" s="1588"/>
      <c r="D262" s="1588"/>
      <c r="E262" s="1588"/>
      <c r="F262" s="1588"/>
      <c r="G262" s="1588"/>
      <c r="H262" s="1588"/>
      <c r="I262" s="1588"/>
      <c r="J262" s="1588"/>
      <c r="K262" s="1588"/>
      <c r="L262" s="1588"/>
      <c r="M262" s="1588"/>
      <c r="N262" s="1589"/>
      <c r="O262" s="181"/>
      <c r="P262" s="362"/>
    </row>
    <row r="263" spans="1:16" s="165" customFormat="1" ht="16" customHeight="1">
      <c r="A263" s="326"/>
      <c r="B263" s="1595" t="s">
        <v>1022</v>
      </c>
      <c r="C263" s="1596"/>
      <c r="D263" s="1596"/>
      <c r="E263" s="1596"/>
      <c r="F263" s="1596"/>
      <c r="G263" s="1596"/>
      <c r="H263" s="1596"/>
      <c r="I263" s="1596"/>
      <c r="J263" s="1596"/>
      <c r="K263" s="1596"/>
      <c r="L263" s="1596"/>
      <c r="M263" s="1596"/>
      <c r="N263" s="1597"/>
      <c r="O263" s="181"/>
      <c r="P263" s="362"/>
    </row>
    <row r="264" spans="1:16" s="166" customFormat="1" ht="16" customHeight="1">
      <c r="A264" s="329"/>
      <c r="B264" s="1608" t="s">
        <v>236</v>
      </c>
      <c r="C264" s="1609"/>
      <c r="D264" s="1609"/>
      <c r="E264" s="1609"/>
      <c r="F264" s="1609"/>
      <c r="G264" s="1609"/>
      <c r="H264" s="1609"/>
      <c r="I264" s="1609"/>
      <c r="J264" s="1609"/>
      <c r="K264" s="1609"/>
      <c r="L264" s="1609"/>
      <c r="M264" s="1609"/>
      <c r="N264" s="1610"/>
      <c r="O264" s="181"/>
    </row>
    <row r="265" spans="1:16" s="166" customFormat="1" ht="16" customHeight="1">
      <c r="A265" s="329"/>
      <c r="B265" s="1595" t="s">
        <v>1021</v>
      </c>
      <c r="C265" s="1596"/>
      <c r="D265" s="1596"/>
      <c r="E265" s="1596"/>
      <c r="F265" s="1596"/>
      <c r="G265" s="1596"/>
      <c r="H265" s="1596"/>
      <c r="I265" s="1596"/>
      <c r="J265" s="1596"/>
      <c r="K265" s="1596"/>
      <c r="L265" s="1596"/>
      <c r="M265" s="1596"/>
      <c r="N265" s="1597"/>
      <c r="O265" s="354"/>
    </row>
    <row r="266" spans="1:16" s="164" customFormat="1" ht="16" customHeight="1">
      <c r="A266" s="326"/>
      <c r="B266" s="1595" t="s">
        <v>1020</v>
      </c>
      <c r="C266" s="1596"/>
      <c r="D266" s="1596"/>
      <c r="E266" s="1596"/>
      <c r="F266" s="1596"/>
      <c r="G266" s="1596"/>
      <c r="H266" s="1596"/>
      <c r="I266" s="1596"/>
      <c r="J266" s="1596"/>
      <c r="K266" s="1596"/>
      <c r="L266" s="1596"/>
      <c r="M266" s="1596"/>
      <c r="N266" s="356"/>
      <c r="O266" s="181"/>
      <c r="P266" s="169"/>
    </row>
    <row r="267" spans="1:16" s="167" customFormat="1" ht="15" customHeight="1">
      <c r="A267" s="332"/>
      <c r="B267" s="1611" t="s">
        <v>237</v>
      </c>
      <c r="C267" s="1612"/>
      <c r="D267" s="1612"/>
      <c r="E267" s="1612"/>
      <c r="F267" s="1612"/>
      <c r="G267" s="1612"/>
      <c r="H267" s="1612"/>
      <c r="I267" s="1612"/>
      <c r="J267" s="1612"/>
      <c r="K267" s="1612"/>
      <c r="L267" s="1612"/>
      <c r="M267" s="1612"/>
      <c r="N267" s="1613"/>
      <c r="O267" s="247"/>
      <c r="P267" s="365"/>
    </row>
    <row r="268" spans="1:16" s="164" customFormat="1" ht="16" customHeight="1">
      <c r="A268" s="326"/>
      <c r="B268" s="1581" t="s">
        <v>238</v>
      </c>
      <c r="C268" s="1582"/>
      <c r="D268" s="1582"/>
      <c r="E268" s="1582"/>
      <c r="F268" s="1582"/>
      <c r="G268" s="1582"/>
      <c r="H268" s="1582"/>
      <c r="I268" s="1582"/>
      <c r="J268" s="1582"/>
      <c r="K268" s="1582"/>
      <c r="L268" s="1582"/>
      <c r="M268" s="1582"/>
      <c r="N268" s="1583"/>
      <c r="O268" s="357"/>
      <c r="P268" s="169"/>
    </row>
    <row r="269" spans="1:16" s="168" customFormat="1" ht="16" customHeight="1">
      <c r="A269" s="333"/>
      <c r="B269" s="324" t="s">
        <v>239</v>
      </c>
      <c r="C269" s="327"/>
      <c r="D269" s="327"/>
      <c r="E269" s="328"/>
      <c r="F269" s="328"/>
      <c r="G269" s="328"/>
      <c r="H269" s="133"/>
      <c r="I269" s="110"/>
      <c r="J269" s="99"/>
      <c r="K269" s="99"/>
      <c r="L269" s="358"/>
      <c r="M269" s="359"/>
      <c r="N269" s="360"/>
      <c r="O269" s="361"/>
    </row>
    <row r="270" spans="1:16" s="168" customFormat="1" ht="16" customHeight="1">
      <c r="A270" s="333"/>
      <c r="B270" s="324" t="s">
        <v>240</v>
      </c>
      <c r="C270" s="327"/>
      <c r="D270" s="327"/>
      <c r="E270" s="328"/>
      <c r="F270" s="328"/>
      <c r="G270" s="328"/>
      <c r="H270" s="133"/>
      <c r="I270" s="110"/>
      <c r="J270" s="99"/>
      <c r="K270" s="99"/>
      <c r="L270" s="358"/>
      <c r="M270" s="359"/>
      <c r="N270" s="360"/>
      <c r="O270" s="361"/>
    </row>
    <row r="271" spans="1:16" s="169" customFormat="1" ht="16" customHeight="1">
      <c r="A271" s="337"/>
      <c r="B271" s="324" t="s">
        <v>241</v>
      </c>
      <c r="C271" s="327"/>
      <c r="D271" s="327"/>
      <c r="E271" s="328"/>
      <c r="F271" s="328"/>
      <c r="G271" s="328"/>
      <c r="H271" s="133"/>
      <c r="I271" s="110"/>
      <c r="J271" s="99"/>
      <c r="K271" s="99"/>
      <c r="L271" s="358"/>
      <c r="M271" s="359"/>
      <c r="N271" s="360"/>
      <c r="O271" s="361"/>
    </row>
    <row r="272" spans="1:16" s="168" customFormat="1" ht="15" customHeight="1">
      <c r="A272" s="333"/>
      <c r="B272" s="1614" t="s">
        <v>242</v>
      </c>
      <c r="C272" s="1615"/>
      <c r="D272" s="1615"/>
      <c r="E272" s="1615"/>
      <c r="F272" s="1615"/>
      <c r="G272" s="1615"/>
      <c r="H272" s="1615"/>
      <c r="I272" s="1615"/>
      <c r="J272" s="1615"/>
      <c r="K272" s="1615"/>
      <c r="L272" s="1615"/>
      <c r="M272" s="1615"/>
      <c r="N272" s="363"/>
      <c r="O272" s="357"/>
    </row>
    <row r="273" spans="1:16" s="164" customFormat="1" ht="16" customHeight="1">
      <c r="A273" s="326"/>
      <c r="B273" s="331" t="s">
        <v>243</v>
      </c>
      <c r="C273" s="140"/>
      <c r="D273" s="140"/>
      <c r="E273" s="140"/>
      <c r="F273" s="140"/>
      <c r="G273" s="140"/>
      <c r="H273" s="330"/>
      <c r="I273" s="330"/>
      <c r="J273" s="330"/>
      <c r="K273" s="330"/>
      <c r="L273" s="330"/>
      <c r="M273" s="330"/>
      <c r="N273" s="363"/>
      <c r="O273" s="357"/>
      <c r="P273" s="169"/>
    </row>
    <row r="274" spans="1:16" s="170" customFormat="1" ht="16" customHeight="1">
      <c r="A274" s="370"/>
      <c r="B274" s="331" t="s">
        <v>244</v>
      </c>
      <c r="C274" s="140"/>
      <c r="D274" s="140"/>
      <c r="E274" s="140"/>
      <c r="F274" s="140"/>
      <c r="G274" s="140"/>
      <c r="H274" s="330"/>
      <c r="I274" s="330"/>
      <c r="J274" s="330"/>
      <c r="K274" s="330"/>
      <c r="L274" s="330"/>
      <c r="M274" s="330"/>
      <c r="N274" s="363"/>
      <c r="O274" s="357"/>
      <c r="P274" s="171"/>
    </row>
    <row r="275" spans="1:16" s="171" customFormat="1" ht="16" customHeight="1">
      <c r="A275" s="371"/>
      <c r="B275" s="1581" t="s">
        <v>245</v>
      </c>
      <c r="C275" s="1582"/>
      <c r="D275" s="1582"/>
      <c r="E275" s="1582"/>
      <c r="F275" s="1582"/>
      <c r="G275" s="1582"/>
      <c r="H275" s="1582"/>
      <c r="I275" s="1582"/>
      <c r="J275" s="1582"/>
      <c r="K275" s="1582"/>
      <c r="L275" s="1582"/>
      <c r="M275" s="1582"/>
      <c r="N275" s="1583"/>
      <c r="O275" s="357"/>
    </row>
    <row r="276" spans="1:16" s="171" customFormat="1" ht="16" customHeight="1">
      <c r="A276" s="371"/>
      <c r="B276" s="1584" t="s">
        <v>246</v>
      </c>
      <c r="C276" s="1585"/>
      <c r="D276" s="1585"/>
      <c r="E276" s="1585"/>
      <c r="F276" s="1585"/>
      <c r="G276" s="1585"/>
      <c r="H276" s="1585"/>
      <c r="I276" s="1585"/>
      <c r="J276" s="1585"/>
      <c r="K276" s="1585"/>
      <c r="L276" s="1585"/>
      <c r="M276" s="1585"/>
      <c r="N276" s="1586"/>
      <c r="O276" s="364"/>
    </row>
    <row r="277" spans="1:16" s="37" customFormat="1" ht="13">
      <c r="B277" s="1581" t="s">
        <v>247</v>
      </c>
      <c r="C277" s="1582"/>
      <c r="D277" s="1582"/>
      <c r="E277" s="1582"/>
      <c r="F277" s="1582"/>
      <c r="G277" s="1582"/>
      <c r="H277" s="1582"/>
      <c r="I277" s="1582"/>
      <c r="J277" s="1582"/>
      <c r="K277" s="1582"/>
      <c r="L277" s="1582"/>
      <c r="M277" s="1582"/>
      <c r="N277" s="1583"/>
      <c r="O277" s="357"/>
    </row>
    <row r="278" spans="1:16" s="37" customFormat="1" ht="13">
      <c r="B278" s="334" t="s">
        <v>248</v>
      </c>
      <c r="C278" s="335"/>
      <c r="D278" s="335"/>
      <c r="E278" s="286"/>
      <c r="F278" s="286"/>
      <c r="G278" s="286"/>
      <c r="H278" s="336"/>
      <c r="I278" s="366"/>
      <c r="J278" s="366"/>
      <c r="K278" s="366"/>
      <c r="L278" s="367"/>
      <c r="M278" s="367"/>
      <c r="N278" s="368"/>
      <c r="O278" s="357"/>
    </row>
    <row r="279" spans="1:16" s="37" customFormat="1" ht="13">
      <c r="B279" s="334" t="s">
        <v>249</v>
      </c>
      <c r="C279" s="335"/>
      <c r="D279" s="335"/>
      <c r="E279" s="286"/>
      <c r="F279" s="286"/>
      <c r="G279" s="286"/>
      <c r="H279" s="336"/>
      <c r="I279" s="366"/>
      <c r="J279" s="366"/>
      <c r="K279" s="366"/>
      <c r="L279" s="367"/>
      <c r="M279" s="367"/>
      <c r="N279" s="368"/>
      <c r="O279" s="357"/>
    </row>
    <row r="280" spans="1:16" s="37" customFormat="1" ht="13">
      <c r="B280" s="1577" t="s">
        <v>250</v>
      </c>
      <c r="C280" s="1578"/>
      <c r="D280" s="1578"/>
      <c r="E280" s="1578"/>
      <c r="F280" s="1578"/>
      <c r="G280" s="1578"/>
      <c r="H280" s="1578"/>
      <c r="I280" s="1578"/>
      <c r="J280" s="1578"/>
      <c r="K280" s="1578"/>
      <c r="L280" s="1578"/>
      <c r="M280" s="1578"/>
      <c r="N280" s="1579"/>
      <c r="O280" s="357"/>
    </row>
    <row r="281" spans="1:16" s="37" customFormat="1" ht="13">
      <c r="B281" s="334" t="s">
        <v>251</v>
      </c>
      <c r="C281" s="142"/>
      <c r="D281" s="142"/>
      <c r="E281" s="142"/>
      <c r="F281" s="142"/>
      <c r="G281" s="142"/>
      <c r="H281" s="369"/>
      <c r="I281" s="369"/>
      <c r="J281" s="369"/>
      <c r="K281" s="369"/>
      <c r="L281" s="374"/>
      <c r="M281" s="374"/>
      <c r="N281" s="375"/>
      <c r="O281" s="357"/>
    </row>
    <row r="282" spans="1:16" s="172" customFormat="1">
      <c r="B282" s="1581" t="s">
        <v>252</v>
      </c>
      <c r="C282" s="1582"/>
      <c r="D282" s="1582"/>
      <c r="E282" s="1582"/>
      <c r="F282" s="1582"/>
      <c r="G282" s="1582"/>
      <c r="H282" s="1582"/>
      <c r="I282" s="1582"/>
      <c r="J282" s="1582"/>
      <c r="K282" s="1582"/>
      <c r="L282" s="1582"/>
      <c r="M282" s="1582"/>
      <c r="N282" s="1583"/>
      <c r="O282" s="357"/>
    </row>
    <row r="283" spans="1:16" s="172" customFormat="1" ht="14.5">
      <c r="B283" s="1602" t="s">
        <v>253</v>
      </c>
      <c r="C283" s="1603"/>
      <c r="D283" s="1603"/>
      <c r="E283" s="1603"/>
      <c r="F283" s="1603"/>
      <c r="G283" s="1603"/>
      <c r="H283" s="1603"/>
      <c r="I283" s="1603"/>
      <c r="J283" s="1603"/>
      <c r="K283" s="1603"/>
      <c r="L283" s="1603"/>
      <c r="M283" s="1603"/>
      <c r="N283" s="1604"/>
      <c r="O283" s="376"/>
    </row>
    <row r="284" spans="1:16" s="172" customFormat="1">
      <c r="A284" s="37"/>
      <c r="B284" s="1602" t="s">
        <v>254</v>
      </c>
      <c r="C284" s="1603"/>
      <c r="D284" s="1603"/>
      <c r="E284" s="1603"/>
      <c r="F284" s="1603"/>
      <c r="G284" s="1603"/>
      <c r="H284" s="1603"/>
      <c r="I284" s="1603"/>
      <c r="J284" s="1603"/>
      <c r="K284" s="1603"/>
      <c r="L284" s="1603"/>
      <c r="M284" s="1603"/>
      <c r="N284" s="1604"/>
      <c r="O284" s="376"/>
    </row>
    <row r="285" spans="1:16" s="172" customFormat="1">
      <c r="A285" s="37"/>
      <c r="B285" s="1605"/>
      <c r="C285" s="1606"/>
      <c r="D285" s="1606"/>
      <c r="E285" s="1606"/>
      <c r="F285" s="1606"/>
      <c r="G285" s="1606"/>
      <c r="H285" s="1606"/>
      <c r="I285" s="1606"/>
      <c r="J285" s="1606"/>
      <c r="K285" s="1606"/>
      <c r="L285" s="1606"/>
      <c r="M285" s="1606"/>
      <c r="N285" s="1607"/>
      <c r="O285" s="376"/>
    </row>
    <row r="286" spans="1:16" s="172" customFormat="1">
      <c r="A286" s="37"/>
      <c r="B286" s="178"/>
      <c r="C286" s="127"/>
      <c r="D286" s="127"/>
      <c r="E286" s="114"/>
      <c r="F286" s="175"/>
      <c r="G286" s="175"/>
      <c r="H286" s="176"/>
      <c r="I286" s="177"/>
      <c r="J286" s="178"/>
      <c r="K286" s="178"/>
      <c r="L286" s="180"/>
      <c r="M286" s="180"/>
      <c r="N286" s="177"/>
      <c r="O286" s="247"/>
    </row>
    <row r="287" spans="1:16" s="172" customFormat="1">
      <c r="A287" s="37"/>
      <c r="B287" s="178"/>
      <c r="C287" s="127"/>
      <c r="D287" s="127"/>
      <c r="E287" s="114"/>
      <c r="F287" s="175"/>
      <c r="G287" s="175"/>
      <c r="H287" s="176"/>
      <c r="I287" s="177"/>
      <c r="J287" s="178"/>
      <c r="K287" s="178"/>
      <c r="L287" s="180"/>
      <c r="M287" s="180"/>
      <c r="N287" s="177"/>
      <c r="O287" s="247"/>
    </row>
    <row r="288" spans="1:16" s="172" customFormat="1">
      <c r="A288" s="37"/>
      <c r="B288" s="178"/>
      <c r="C288" s="127"/>
      <c r="D288" s="127"/>
      <c r="E288" s="114"/>
      <c r="F288" s="175"/>
      <c r="G288" s="175"/>
      <c r="H288" s="176"/>
      <c r="I288" s="177"/>
      <c r="J288" s="178"/>
      <c r="K288" s="178"/>
      <c r="L288" s="180"/>
      <c r="M288" s="180"/>
      <c r="N288" s="177"/>
      <c r="O288" s="181"/>
    </row>
    <row r="289" spans="2:15">
      <c r="B289" s="178"/>
      <c r="C289" s="127"/>
      <c r="D289" s="127"/>
      <c r="E289" s="114"/>
      <c r="F289" s="114"/>
      <c r="H289" s="372"/>
      <c r="K289" s="178"/>
      <c r="N289" s="178"/>
    </row>
    <row r="290" spans="2:15">
      <c r="B290" s="178"/>
      <c r="C290" s="127"/>
      <c r="D290" s="127"/>
      <c r="E290" s="114"/>
      <c r="F290" s="114"/>
      <c r="H290" s="372"/>
      <c r="K290" s="178"/>
      <c r="N290" s="178"/>
    </row>
    <row r="291" spans="2:15">
      <c r="B291" s="373"/>
      <c r="C291" s="127"/>
      <c r="D291" s="127"/>
      <c r="E291" s="114"/>
      <c r="F291" s="114"/>
      <c r="H291" s="372"/>
      <c r="N291" s="373"/>
      <c r="O291" s="377"/>
    </row>
    <row r="292" spans="2:15">
      <c r="B292" s="373"/>
      <c r="C292" s="127"/>
      <c r="D292" s="127"/>
      <c r="E292" s="114"/>
      <c r="F292" s="114"/>
      <c r="H292" s="372"/>
      <c r="N292" s="373"/>
      <c r="O292" s="377"/>
    </row>
    <row r="293" spans="2:15">
      <c r="B293" s="177"/>
      <c r="C293" s="127"/>
      <c r="D293" s="127"/>
      <c r="E293" s="114"/>
      <c r="F293" s="114"/>
      <c r="H293" s="372"/>
    </row>
    <row r="294" spans="2:15">
      <c r="B294" s="177"/>
      <c r="C294" s="127"/>
      <c r="D294" s="127"/>
      <c r="E294" s="114"/>
      <c r="F294" s="114"/>
      <c r="H294" s="372"/>
    </row>
    <row r="295" spans="2:15">
      <c r="B295" s="177"/>
      <c r="C295" s="127"/>
      <c r="D295" s="127"/>
      <c r="E295" s="114"/>
      <c r="F295" s="114"/>
      <c r="H295" s="372"/>
    </row>
    <row r="296" spans="2:15">
      <c r="B296" s="177"/>
      <c r="C296" s="127"/>
      <c r="D296" s="127"/>
      <c r="E296" s="114"/>
      <c r="F296" s="114"/>
      <c r="H296" s="372"/>
    </row>
    <row r="297" spans="2:15">
      <c r="B297" s="177"/>
      <c r="C297" s="127"/>
      <c r="D297" s="127"/>
      <c r="E297" s="114"/>
      <c r="F297" s="114"/>
      <c r="H297" s="372"/>
    </row>
  </sheetData>
  <mergeCells count="342">
    <mergeCell ref="O232:O234"/>
    <mergeCell ref="B125:B126"/>
    <mergeCell ref="B128:B136"/>
    <mergeCell ref="L155:L156"/>
    <mergeCell ref="I159:I160"/>
    <mergeCell ref="K165:K166"/>
    <mergeCell ref="J155:J156"/>
    <mergeCell ref="B163:B174"/>
    <mergeCell ref="O222:O223"/>
    <mergeCell ref="K222:K223"/>
    <mergeCell ref="N163:N164"/>
    <mergeCell ref="O163:O164"/>
    <mergeCell ref="I168:I169"/>
    <mergeCell ref="N165:N166"/>
    <mergeCell ref="L168:L174"/>
    <mergeCell ref="M168:M174"/>
    <mergeCell ref="O171:O174"/>
    <mergeCell ref="N128:N131"/>
    <mergeCell ref="B140:B143"/>
    <mergeCell ref="O201:O217"/>
    <mergeCell ref="M165:M166"/>
    <mergeCell ref="O225:O226"/>
    <mergeCell ref="N225:N226"/>
    <mergeCell ref="B145:B151"/>
    <mergeCell ref="I94:I96"/>
    <mergeCell ref="M99:M104"/>
    <mergeCell ref="I113:I119"/>
    <mergeCell ref="J113:J119"/>
    <mergeCell ref="K113:K119"/>
    <mergeCell ref="L113:L119"/>
    <mergeCell ref="M113:M119"/>
    <mergeCell ref="L232:L234"/>
    <mergeCell ref="M232:M234"/>
    <mergeCell ref="J176:J177"/>
    <mergeCell ref="M181:M183"/>
    <mergeCell ref="I198:I199"/>
    <mergeCell ref="L201:L217"/>
    <mergeCell ref="L159:L160"/>
    <mergeCell ref="K168:K174"/>
    <mergeCell ref="L225:L226"/>
    <mergeCell ref="J198:J199"/>
    <mergeCell ref="K198:K199"/>
    <mergeCell ref="L198:L199"/>
    <mergeCell ref="M198:M199"/>
    <mergeCell ref="J232:J234"/>
    <mergeCell ref="K232:K234"/>
    <mergeCell ref="K163:K164"/>
    <mergeCell ref="J90:J91"/>
    <mergeCell ref="L90:L91"/>
    <mergeCell ref="N90:N91"/>
    <mergeCell ref="O81:O83"/>
    <mergeCell ref="O90:O91"/>
    <mergeCell ref="L81:L83"/>
    <mergeCell ref="M90:M91"/>
    <mergeCell ref="L84:L86"/>
    <mergeCell ref="N112:N114"/>
    <mergeCell ref="O113:O114"/>
    <mergeCell ref="B108:O108"/>
    <mergeCell ref="B93:B105"/>
    <mergeCell ref="K97:K98"/>
    <mergeCell ref="I99:I103"/>
    <mergeCell ref="J99:J103"/>
    <mergeCell ref="I109:I110"/>
    <mergeCell ref="K99:K104"/>
    <mergeCell ref="L99:L104"/>
    <mergeCell ref="B106:O106"/>
    <mergeCell ref="B107:O107"/>
    <mergeCell ref="O109:O110"/>
    <mergeCell ref="B109:B119"/>
    <mergeCell ref="H116:H119"/>
    <mergeCell ref="I97:I98"/>
    <mergeCell ref="N109:N110"/>
    <mergeCell ref="M109:M110"/>
    <mergeCell ref="J109:J110"/>
    <mergeCell ref="L109:L110"/>
    <mergeCell ref="O99:O103"/>
    <mergeCell ref="K109:K110"/>
    <mergeCell ref="J94:J96"/>
    <mergeCell ref="K93:K96"/>
    <mergeCell ref="L93:L96"/>
    <mergeCell ref="M93:M96"/>
    <mergeCell ref="O94:O96"/>
    <mergeCell ref="B88:B91"/>
    <mergeCell ref="J97:J98"/>
    <mergeCell ref="B74:B86"/>
    <mergeCell ref="H69:H70"/>
    <mergeCell ref="L64:L65"/>
    <mergeCell ref="M64:M65"/>
    <mergeCell ref="O66:O67"/>
    <mergeCell ref="J69:J70"/>
    <mergeCell ref="I66:I67"/>
    <mergeCell ref="K77:K80"/>
    <mergeCell ref="N69:N70"/>
    <mergeCell ref="K64:K65"/>
    <mergeCell ref="L69:L70"/>
    <mergeCell ref="I77:I79"/>
    <mergeCell ref="J77:J79"/>
    <mergeCell ref="I81:I83"/>
    <mergeCell ref="J81:J83"/>
    <mergeCell ref="I84:I86"/>
    <mergeCell ref="J84:J86"/>
    <mergeCell ref="I90:I91"/>
    <mergeCell ref="K81:K83"/>
    <mergeCell ref="K90:K91"/>
    <mergeCell ref="K84:K86"/>
    <mergeCell ref="K66:K67"/>
    <mergeCell ref="N42:N46"/>
    <mergeCell ref="N49:N50"/>
    <mergeCell ref="H53:H54"/>
    <mergeCell ref="M53:M54"/>
    <mergeCell ref="N53:N54"/>
    <mergeCell ref="L53:L54"/>
    <mergeCell ref="N61:N62"/>
    <mergeCell ref="O61:O62"/>
    <mergeCell ref="M84:M86"/>
    <mergeCell ref="N77:N86"/>
    <mergeCell ref="O84:O86"/>
    <mergeCell ref="B48:O48"/>
    <mergeCell ref="M49:M50"/>
    <mergeCell ref="B49:B51"/>
    <mergeCell ref="B64:B67"/>
    <mergeCell ref="L66:L67"/>
    <mergeCell ref="M81:M83"/>
    <mergeCell ref="L77:L80"/>
    <mergeCell ref="M77:M80"/>
    <mergeCell ref="I61:I62"/>
    <mergeCell ref="J61:J62"/>
    <mergeCell ref="K61:K62"/>
    <mergeCell ref="L61:L62"/>
    <mergeCell ref="M61:M62"/>
    <mergeCell ref="J45:J46"/>
    <mergeCell ref="L49:L50"/>
    <mergeCell ref="B32:B47"/>
    <mergeCell ref="I35:I40"/>
    <mergeCell ref="B18:B26"/>
    <mergeCell ref="I134:I135"/>
    <mergeCell ref="O22:O26"/>
    <mergeCell ref="L22:L26"/>
    <mergeCell ref="M22:M26"/>
    <mergeCell ref="B28:B29"/>
    <mergeCell ref="I43:I44"/>
    <mergeCell ref="M15:M21"/>
    <mergeCell ref="I15:I26"/>
    <mergeCell ref="J22:J26"/>
    <mergeCell ref="K22:K26"/>
    <mergeCell ref="N22:N26"/>
    <mergeCell ref="J35:J40"/>
    <mergeCell ref="J43:J44"/>
    <mergeCell ref="K53:K54"/>
    <mergeCell ref="M43:M44"/>
    <mergeCell ref="M57:M59"/>
    <mergeCell ref="L57:L59"/>
    <mergeCell ref="K33:K40"/>
    <mergeCell ref="L33:L40"/>
    <mergeCell ref="M33:M40"/>
    <mergeCell ref="N33:N40"/>
    <mergeCell ref="O35:O40"/>
    <mergeCell ref="B57:B62"/>
    <mergeCell ref="B3:O4"/>
    <mergeCell ref="O16:O17"/>
    <mergeCell ref="O18:O21"/>
    <mergeCell ref="O33:O34"/>
    <mergeCell ref="O43:O44"/>
    <mergeCell ref="O57:O59"/>
    <mergeCell ref="I53:I54"/>
    <mergeCell ref="J53:J54"/>
    <mergeCell ref="I32:I34"/>
    <mergeCell ref="L15:L21"/>
    <mergeCell ref="L43:L44"/>
    <mergeCell ref="J15:J17"/>
    <mergeCell ref="J18:J21"/>
    <mergeCell ref="J32:J34"/>
    <mergeCell ref="K15:K21"/>
    <mergeCell ref="K43:K44"/>
    <mergeCell ref="B15:B17"/>
    <mergeCell ref="N16:N17"/>
    <mergeCell ref="K57:K59"/>
    <mergeCell ref="J57:J59"/>
    <mergeCell ref="I57:I59"/>
    <mergeCell ref="N57:N59"/>
    <mergeCell ref="N18:N21"/>
    <mergeCell ref="K49:K50"/>
    <mergeCell ref="B284:N285"/>
    <mergeCell ref="B264:N264"/>
    <mergeCell ref="B283:N283"/>
    <mergeCell ref="B277:N277"/>
    <mergeCell ref="M201:M217"/>
    <mergeCell ref="K176:K177"/>
    <mergeCell ref="B210:B213"/>
    <mergeCell ref="B214:B217"/>
    <mergeCell ref="B206:B209"/>
    <mergeCell ref="B282:N282"/>
    <mergeCell ref="B266:M266"/>
    <mergeCell ref="B267:N267"/>
    <mergeCell ref="B268:N268"/>
    <mergeCell ref="B272:M272"/>
    <mergeCell ref="N222:N223"/>
    <mergeCell ref="N201:N217"/>
    <mergeCell ref="I225:I227"/>
    <mergeCell ref="B265:N265"/>
    <mergeCell ref="E251:J251"/>
    <mergeCell ref="B201:B205"/>
    <mergeCell ref="E249:J249"/>
    <mergeCell ref="B280:N280"/>
    <mergeCell ref="N232:N234"/>
    <mergeCell ref="B275:N275"/>
    <mergeCell ref="J220:J223"/>
    <mergeCell ref="B276:N276"/>
    <mergeCell ref="E240:J240"/>
    <mergeCell ref="B262:N262"/>
    <mergeCell ref="M222:M223"/>
    <mergeCell ref="K225:K226"/>
    <mergeCell ref="E247:J247"/>
    <mergeCell ref="E255:J255"/>
    <mergeCell ref="E241:K241"/>
    <mergeCell ref="B225:B227"/>
    <mergeCell ref="E242:J242"/>
    <mergeCell ref="E238:J238"/>
    <mergeCell ref="M225:M226"/>
    <mergeCell ref="F237:H237"/>
    <mergeCell ref="L222:L223"/>
    <mergeCell ref="I220:I223"/>
    <mergeCell ref="E258:J258"/>
    <mergeCell ref="B261:N261"/>
    <mergeCell ref="B263:N263"/>
    <mergeCell ref="N220:N221"/>
    <mergeCell ref="E243:J243"/>
    <mergeCell ref="H232:H234"/>
    <mergeCell ref="I232:I234"/>
    <mergeCell ref="C218:H218"/>
    <mergeCell ref="B229:B230"/>
    <mergeCell ref="E239:J239"/>
    <mergeCell ref="I201:I217"/>
    <mergeCell ref="K201:K217"/>
    <mergeCell ref="M176:M177"/>
    <mergeCell ref="L186:L193"/>
    <mergeCell ref="H181:H183"/>
    <mergeCell ref="H198:H199"/>
    <mergeCell ref="H186:H187"/>
    <mergeCell ref="H188:H189"/>
    <mergeCell ref="H190:H191"/>
    <mergeCell ref="I186:I193"/>
    <mergeCell ref="K186:K193"/>
    <mergeCell ref="I181:I183"/>
    <mergeCell ref="J181:J183"/>
    <mergeCell ref="L181:L183"/>
    <mergeCell ref="J225:J227"/>
    <mergeCell ref="H192:H193"/>
    <mergeCell ref="B220:B223"/>
    <mergeCell ref="J201:J217"/>
    <mergeCell ref="B176:B179"/>
    <mergeCell ref="J147:J149"/>
    <mergeCell ref="K148:K149"/>
    <mergeCell ref="L148:L149"/>
    <mergeCell ref="I145:I146"/>
    <mergeCell ref="I147:I149"/>
    <mergeCell ref="C153:G153"/>
    <mergeCell ref="L176:L177"/>
    <mergeCell ref="I155:I156"/>
    <mergeCell ref="B175:O175"/>
    <mergeCell ref="J165:J166"/>
    <mergeCell ref="O159:O160"/>
    <mergeCell ref="M145:M146"/>
    <mergeCell ref="N145:N146"/>
    <mergeCell ref="N147:N149"/>
    <mergeCell ref="M155:M156"/>
    <mergeCell ref="I165:I166"/>
    <mergeCell ref="I171:I174"/>
    <mergeCell ref="J171:J174"/>
    <mergeCell ref="B155:B161"/>
    <mergeCell ref="L165:L166"/>
    <mergeCell ref="I176:I177"/>
    <mergeCell ref="I163:I164"/>
    <mergeCell ref="J163:J164"/>
    <mergeCell ref="O128:O130"/>
    <mergeCell ref="M142:M143"/>
    <mergeCell ref="L140:L141"/>
    <mergeCell ref="K128:K131"/>
    <mergeCell ref="K140:K141"/>
    <mergeCell ref="I142:I143"/>
    <mergeCell ref="J142:J143"/>
    <mergeCell ref="K134:K135"/>
    <mergeCell ref="L142:L143"/>
    <mergeCell ref="L132:L133"/>
    <mergeCell ref="L134:L135"/>
    <mergeCell ref="K132:K133"/>
    <mergeCell ref="I132:I133"/>
    <mergeCell ref="J132:J133"/>
    <mergeCell ref="J134:J135"/>
    <mergeCell ref="L128:L131"/>
    <mergeCell ref="M128:M131"/>
    <mergeCell ref="I128:I130"/>
    <mergeCell ref="J128:J130"/>
    <mergeCell ref="M134:M135"/>
    <mergeCell ref="N159:N160"/>
    <mergeCell ref="M148:M149"/>
    <mergeCell ref="O155:O156"/>
    <mergeCell ref="L163:L164"/>
    <mergeCell ref="M163:M164"/>
    <mergeCell ref="N198:N199"/>
    <mergeCell ref="O198:O199"/>
    <mergeCell ref="N186:N193"/>
    <mergeCell ref="J159:J160"/>
    <mergeCell ref="M159:M160"/>
    <mergeCell ref="O165:O166"/>
    <mergeCell ref="N176:N177"/>
    <mergeCell ref="M186:M193"/>
    <mergeCell ref="N181:N183"/>
    <mergeCell ref="K181:K183"/>
    <mergeCell ref="O186:O193"/>
    <mergeCell ref="N169:N174"/>
    <mergeCell ref="N155:N156"/>
    <mergeCell ref="O148:O149"/>
    <mergeCell ref="K155:K156"/>
    <mergeCell ref="K159:K160"/>
    <mergeCell ref="O176:O177"/>
    <mergeCell ref="O181:O183"/>
    <mergeCell ref="J186:J193"/>
    <mergeCell ref="N66:N67"/>
    <mergeCell ref="I69:I70"/>
    <mergeCell ref="M69:M70"/>
    <mergeCell ref="K69:K70"/>
    <mergeCell ref="O77:O78"/>
    <mergeCell ref="J66:J67"/>
    <mergeCell ref="M66:M67"/>
    <mergeCell ref="J145:J146"/>
    <mergeCell ref="L145:L146"/>
    <mergeCell ref="K145:K146"/>
    <mergeCell ref="M140:M141"/>
    <mergeCell ref="M132:M133"/>
    <mergeCell ref="K142:K143"/>
    <mergeCell ref="O145:O146"/>
    <mergeCell ref="N140:N141"/>
    <mergeCell ref="N134:N136"/>
    <mergeCell ref="N142:N143"/>
    <mergeCell ref="N116:N119"/>
    <mergeCell ref="O115:O119"/>
    <mergeCell ref="N93:N98"/>
    <mergeCell ref="L97:L98"/>
    <mergeCell ref="O97:O98"/>
    <mergeCell ref="M97:M98"/>
    <mergeCell ref="N99:N104"/>
  </mergeCells>
  <phoneticPr fontId="78" type="noConversion"/>
  <hyperlinks>
    <hyperlink ref="L22" r:id="rId1"/>
    <hyperlink ref="E238" r:id="rId2"/>
    <hyperlink ref="E239" r:id="rId3"/>
  </hyperlinks>
  <pageMargins left="0.75" right="0.75" top="1" bottom="1" header="0.5" footer="0.5"/>
  <pageSetup paperSize="9" orientation="portrait" r:id="rId4"/>
  <headerFooter alignWithMargins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B1:P93"/>
  <sheetViews>
    <sheetView topLeftCell="A37" workbookViewId="0">
      <selection activeCell="E58" sqref="E58"/>
    </sheetView>
  </sheetViews>
  <sheetFormatPr defaultRowHeight="15"/>
  <cols>
    <col min="1" max="1" width="2.1640625" customWidth="1"/>
    <col min="2" max="2" width="16.58203125" customWidth="1"/>
    <col min="8" max="8" width="43.33203125" customWidth="1"/>
    <col min="9" max="10" width="0" hidden="1" customWidth="1"/>
  </cols>
  <sheetData>
    <row r="1" spans="2:16" ht="30" customHeight="1"/>
    <row r="2" spans="2:16" ht="30" customHeight="1">
      <c r="B2" s="1692" t="s">
        <v>1239</v>
      </c>
      <c r="C2" s="1692"/>
      <c r="D2" s="1692"/>
      <c r="E2" s="1692"/>
      <c r="F2" s="1692"/>
      <c r="G2" s="1692"/>
      <c r="H2" s="1692"/>
      <c r="I2" s="1692"/>
      <c r="J2" s="1692"/>
    </row>
    <row r="3" spans="2:16" s="152" customFormat="1" ht="30" customHeight="1">
      <c r="B3" s="847" t="s">
        <v>96</v>
      </c>
      <c r="C3" s="216" t="s">
        <v>52</v>
      </c>
      <c r="D3" s="216" t="s">
        <v>53</v>
      </c>
      <c r="E3" s="216" t="s">
        <v>54</v>
      </c>
      <c r="F3" s="216" t="s">
        <v>55</v>
      </c>
      <c r="G3" s="216" t="s">
        <v>56</v>
      </c>
      <c r="H3" s="204" t="s">
        <v>57</v>
      </c>
      <c r="I3" s="204" t="s">
        <v>60</v>
      </c>
      <c r="J3" s="204" t="s">
        <v>97</v>
      </c>
    </row>
    <row r="4" spans="2:16" s="152" customFormat="1" ht="30" customHeight="1">
      <c r="B4" s="853" t="s">
        <v>1013</v>
      </c>
      <c r="C4" s="400" t="s">
        <v>987</v>
      </c>
      <c r="D4" s="400">
        <v>37</v>
      </c>
      <c r="E4" s="1305">
        <v>37</v>
      </c>
      <c r="F4" s="1305">
        <v>37</v>
      </c>
      <c r="G4" s="1305">
        <v>37</v>
      </c>
      <c r="H4" s="850" t="s">
        <v>1231</v>
      </c>
      <c r="I4" s="1695" t="s">
        <v>78</v>
      </c>
      <c r="J4" s="1592" t="s">
        <v>79</v>
      </c>
      <c r="K4" s="114"/>
      <c r="L4" s="114"/>
      <c r="M4" s="114"/>
      <c r="N4" s="114"/>
      <c r="O4" s="114"/>
      <c r="P4" s="114"/>
    </row>
    <row r="5" spans="2:16" s="152" customFormat="1" ht="30" customHeight="1">
      <c r="B5" s="853" t="s">
        <v>1225</v>
      </c>
      <c r="C5" s="979">
        <v>45</v>
      </c>
      <c r="D5" s="979">
        <v>32</v>
      </c>
      <c r="E5" s="979">
        <v>32</v>
      </c>
      <c r="F5" s="979">
        <v>32</v>
      </c>
      <c r="G5" s="979">
        <v>32</v>
      </c>
      <c r="H5" s="940" t="s">
        <v>1232</v>
      </c>
      <c r="I5" s="1695"/>
      <c r="J5" s="1592"/>
      <c r="K5" s="114"/>
      <c r="L5" s="114"/>
      <c r="M5" s="114"/>
      <c r="N5" s="114"/>
      <c r="O5" s="114"/>
      <c r="P5" s="114"/>
    </row>
    <row r="6" spans="2:16" s="152" customFormat="1" ht="30" customHeight="1">
      <c r="B6" s="853" t="s">
        <v>1226</v>
      </c>
      <c r="C6" s="979">
        <v>43</v>
      </c>
      <c r="D6" s="979">
        <v>31</v>
      </c>
      <c r="E6" s="979">
        <v>31</v>
      </c>
      <c r="F6" s="979">
        <v>31</v>
      </c>
      <c r="G6" s="979">
        <v>31</v>
      </c>
      <c r="H6" s="940" t="s">
        <v>1233</v>
      </c>
      <c r="I6" s="852" t="s">
        <v>87</v>
      </c>
      <c r="J6" s="851" t="s">
        <v>88</v>
      </c>
      <c r="K6" s="114"/>
      <c r="L6" s="114"/>
      <c r="M6" s="114"/>
      <c r="N6" s="114"/>
      <c r="O6" s="114"/>
      <c r="P6" s="114"/>
    </row>
    <row r="7" spans="2:16" s="152" customFormat="1" ht="30" customHeight="1">
      <c r="B7" s="853" t="s">
        <v>1160</v>
      </c>
      <c r="C7" s="979">
        <v>43</v>
      </c>
      <c r="D7" s="979">
        <v>31</v>
      </c>
      <c r="E7" s="979">
        <v>31</v>
      </c>
      <c r="F7" s="979">
        <v>31</v>
      </c>
      <c r="G7" s="979">
        <v>31</v>
      </c>
      <c r="H7" s="940" t="s">
        <v>1234</v>
      </c>
      <c r="I7" s="852" t="s">
        <v>87</v>
      </c>
      <c r="J7" s="851" t="s">
        <v>88</v>
      </c>
      <c r="K7" s="114"/>
      <c r="L7" s="114"/>
      <c r="M7" s="114"/>
      <c r="N7" s="114"/>
      <c r="O7" s="114"/>
      <c r="P7" s="114"/>
    </row>
    <row r="8" spans="2:16" s="152" customFormat="1" ht="30" customHeight="1">
      <c r="B8" s="853" t="s">
        <v>1227</v>
      </c>
      <c r="C8" s="788">
        <v>35</v>
      </c>
      <c r="D8" s="788">
        <v>19</v>
      </c>
      <c r="E8" s="788">
        <v>19</v>
      </c>
      <c r="F8" s="788">
        <v>18</v>
      </c>
      <c r="G8" s="788">
        <v>18</v>
      </c>
      <c r="H8" s="847" t="s">
        <v>1229</v>
      </c>
      <c r="I8" s="1535" t="s">
        <v>1026</v>
      </c>
      <c r="J8" s="1514" t="s">
        <v>1027</v>
      </c>
      <c r="K8" s="114"/>
      <c r="L8" s="114"/>
      <c r="M8" s="114"/>
      <c r="N8" s="114"/>
    </row>
    <row r="9" spans="2:16" s="152" customFormat="1" ht="30" customHeight="1">
      <c r="B9" s="853" t="s">
        <v>1228</v>
      </c>
      <c r="C9" s="788">
        <v>35</v>
      </c>
      <c r="D9" s="788">
        <v>19</v>
      </c>
      <c r="E9" s="788">
        <v>19</v>
      </c>
      <c r="F9" s="788">
        <v>18</v>
      </c>
      <c r="G9" s="788">
        <v>18</v>
      </c>
      <c r="H9" s="847" t="s">
        <v>1230</v>
      </c>
      <c r="I9" s="1535"/>
      <c r="J9" s="1514"/>
      <c r="K9" s="114"/>
      <c r="L9" s="114"/>
      <c r="M9" s="114"/>
      <c r="N9" s="114"/>
    </row>
    <row r="10" spans="2:16" s="152" customFormat="1" ht="30" customHeight="1">
      <c r="B10" s="1333" t="s">
        <v>875</v>
      </c>
      <c r="C10" s="400">
        <v>35</v>
      </c>
      <c r="D10" s="400">
        <v>18</v>
      </c>
      <c r="E10" s="1305">
        <v>18</v>
      </c>
      <c r="F10" s="1305">
        <v>18</v>
      </c>
      <c r="G10" s="400">
        <v>17</v>
      </c>
      <c r="H10" s="1332" t="s">
        <v>1544</v>
      </c>
      <c r="I10" s="941" t="s">
        <v>107</v>
      </c>
      <c r="J10" s="849" t="s">
        <v>1028</v>
      </c>
      <c r="K10" s="114"/>
      <c r="L10" s="114"/>
      <c r="M10" s="114"/>
      <c r="N10" s="114"/>
    </row>
    <row r="11" spans="2:16" s="152" customFormat="1" ht="30" customHeight="1">
      <c r="B11" s="1334" t="s">
        <v>1542</v>
      </c>
      <c r="C11" s="404">
        <v>30</v>
      </c>
      <c r="D11" s="404">
        <v>17</v>
      </c>
      <c r="E11" s="404">
        <v>17</v>
      </c>
      <c r="F11" s="404">
        <v>15</v>
      </c>
      <c r="G11" s="404">
        <v>14</v>
      </c>
      <c r="H11" s="1332" t="s">
        <v>1543</v>
      </c>
      <c r="I11" s="1342"/>
      <c r="J11" s="1343"/>
      <c r="K11" s="114"/>
      <c r="L11" s="114"/>
      <c r="M11" s="114"/>
      <c r="N11" s="114"/>
    </row>
    <row r="12" spans="2:16" s="152" customFormat="1" ht="30" customHeight="1">
      <c r="B12" s="946"/>
      <c r="C12" s="942"/>
      <c r="D12" s="942"/>
      <c r="E12" s="942"/>
      <c r="F12" s="942"/>
      <c r="G12" s="942"/>
      <c r="H12" s="943"/>
      <c r="I12" s="944"/>
      <c r="J12" s="945"/>
      <c r="K12" s="114"/>
      <c r="L12" s="114"/>
      <c r="M12" s="114"/>
      <c r="N12" s="114"/>
    </row>
    <row r="13" spans="2:16" ht="30" customHeight="1">
      <c r="B13" s="1692" t="s">
        <v>1235</v>
      </c>
      <c r="C13" s="1692"/>
      <c r="D13" s="1692"/>
      <c r="E13" s="1692"/>
      <c r="F13" s="1692"/>
      <c r="G13" s="1692"/>
      <c r="H13" s="1692"/>
      <c r="I13" s="1692"/>
      <c r="J13" s="1692"/>
    </row>
    <row r="14" spans="2:16" s="191" customFormat="1" ht="30" customHeight="1">
      <c r="B14" s="403" t="s">
        <v>51</v>
      </c>
      <c r="C14" s="216" t="s">
        <v>52</v>
      </c>
      <c r="D14" s="216" t="s">
        <v>53</v>
      </c>
      <c r="E14" s="216" t="s">
        <v>54</v>
      </c>
      <c r="F14" s="216" t="s">
        <v>55</v>
      </c>
      <c r="G14" s="216" t="s">
        <v>56</v>
      </c>
      <c r="H14" s="203" t="s">
        <v>173</v>
      </c>
      <c r="I14" s="203" t="s">
        <v>1273</v>
      </c>
      <c r="J14" s="203" t="s">
        <v>97</v>
      </c>
    </row>
    <row r="15" spans="2:16" s="191" customFormat="1" ht="30" customHeight="1">
      <c r="B15" s="1266" t="s">
        <v>1511</v>
      </c>
      <c r="C15" s="1452">
        <v>33</v>
      </c>
      <c r="D15" s="1452">
        <v>28</v>
      </c>
      <c r="E15" s="1452">
        <f>D15-1</f>
        <v>27</v>
      </c>
      <c r="F15" s="1452">
        <f t="shared" ref="F15" si="0">E15-1</f>
        <v>26</v>
      </c>
      <c r="G15" s="1452">
        <f t="shared" ref="G15" si="1">F15-1</f>
        <v>25</v>
      </c>
      <c r="H15" s="1693" t="s">
        <v>1521</v>
      </c>
      <c r="I15" s="1268"/>
      <c r="J15" s="1268"/>
    </row>
    <row r="16" spans="2:16" s="191" customFormat="1" ht="30" customHeight="1">
      <c r="B16" s="402" t="s">
        <v>699</v>
      </c>
      <c r="C16" s="1288" t="s">
        <v>74</v>
      </c>
      <c r="D16" s="1288" t="s">
        <v>74</v>
      </c>
      <c r="E16" s="1289">
        <v>25</v>
      </c>
      <c r="F16" s="1289">
        <f>E16-1</f>
        <v>24</v>
      </c>
      <c r="G16" s="1289">
        <f>F16-1</f>
        <v>23</v>
      </c>
      <c r="H16" s="1694"/>
      <c r="I16" s="1268"/>
      <c r="J16" s="1268"/>
    </row>
    <row r="17" spans="2:10" s="191" customFormat="1" ht="30" customHeight="1">
      <c r="B17" s="1266" t="s">
        <v>1512</v>
      </c>
      <c r="C17" s="1464">
        <v>48</v>
      </c>
      <c r="D17" s="1464">
        <v>40</v>
      </c>
      <c r="E17" s="1464">
        <f>D17-1</f>
        <v>39</v>
      </c>
      <c r="F17" s="1464">
        <f t="shared" ref="F17" si="2">E17-1</f>
        <v>38</v>
      </c>
      <c r="G17" s="1464">
        <f t="shared" ref="G17" si="3">F17-1</f>
        <v>37</v>
      </c>
      <c r="H17" s="1693" t="s">
        <v>1522</v>
      </c>
      <c r="I17" s="1268"/>
      <c r="J17" s="1268"/>
    </row>
    <row r="18" spans="2:10" s="191" customFormat="1" ht="30" customHeight="1">
      <c r="B18" s="402" t="s">
        <v>699</v>
      </c>
      <c r="C18" s="979" t="s">
        <v>74</v>
      </c>
      <c r="D18" s="979" t="s">
        <v>74</v>
      </c>
      <c r="E18" s="220">
        <v>37</v>
      </c>
      <c r="F18" s="220">
        <f>E18-1</f>
        <v>36</v>
      </c>
      <c r="G18" s="220">
        <f>F18-1</f>
        <v>35</v>
      </c>
      <c r="H18" s="1694"/>
      <c r="I18" s="1268"/>
      <c r="J18" s="1268"/>
    </row>
    <row r="19" spans="2:10" s="191" customFormat="1" ht="30" customHeight="1">
      <c r="B19" s="403" t="s">
        <v>984</v>
      </c>
      <c r="C19" s="217">
        <v>39</v>
      </c>
      <c r="D19" s="217">
        <v>34</v>
      </c>
      <c r="E19" s="1297">
        <f>D19-1</f>
        <v>33</v>
      </c>
      <c r="F19" s="1297">
        <f t="shared" ref="F19:G19" si="4">E19-1</f>
        <v>32</v>
      </c>
      <c r="G19" s="1297">
        <f t="shared" si="4"/>
        <v>31</v>
      </c>
      <c r="H19" s="1690" t="s">
        <v>1275</v>
      </c>
      <c r="I19" s="403"/>
      <c r="J19" s="976"/>
    </row>
    <row r="20" spans="2:10" s="191" customFormat="1" ht="30" customHeight="1">
      <c r="B20" s="402" t="s">
        <v>699</v>
      </c>
      <c r="C20" s="1133" t="s">
        <v>74</v>
      </c>
      <c r="D20" s="1133" t="s">
        <v>74</v>
      </c>
      <c r="E20" s="217">
        <v>31</v>
      </c>
      <c r="F20" s="217">
        <f>E20-1</f>
        <v>30</v>
      </c>
      <c r="G20" s="217">
        <f>F20-1</f>
        <v>29</v>
      </c>
      <c r="H20" s="1690"/>
      <c r="I20" s="403"/>
      <c r="J20" s="976"/>
    </row>
    <row r="21" spans="2:10" s="191" customFormat="1" ht="30" customHeight="1">
      <c r="B21" s="402" t="s">
        <v>1236</v>
      </c>
      <c r="C21" s="217">
        <v>40</v>
      </c>
      <c r="D21" s="217">
        <v>30</v>
      </c>
      <c r="E21" s="217">
        <f>D21-1</f>
        <v>29</v>
      </c>
      <c r="F21" s="217">
        <f t="shared" ref="F21:G21" si="5">E21-1</f>
        <v>28</v>
      </c>
      <c r="G21" s="217">
        <f t="shared" si="5"/>
        <v>27</v>
      </c>
      <c r="H21" s="1691" t="s">
        <v>1276</v>
      </c>
      <c r="I21" s="403"/>
      <c r="J21" s="976"/>
    </row>
    <row r="22" spans="2:10" s="191" customFormat="1" ht="30" customHeight="1">
      <c r="B22" s="402" t="s">
        <v>699</v>
      </c>
      <c r="C22" s="1133" t="s">
        <v>624</v>
      </c>
      <c r="D22" s="1133" t="s">
        <v>624</v>
      </c>
      <c r="E22" s="217">
        <v>26</v>
      </c>
      <c r="F22" s="217">
        <f>E22-1</f>
        <v>25</v>
      </c>
      <c r="G22" s="217">
        <f>F22-1</f>
        <v>24</v>
      </c>
      <c r="H22" s="1691"/>
      <c r="I22" s="403"/>
      <c r="J22" s="976"/>
    </row>
    <row r="23" spans="2:10" s="191" customFormat="1" ht="30" customHeight="1">
      <c r="B23" s="402" t="s">
        <v>916</v>
      </c>
      <c r="C23" s="220">
        <v>20</v>
      </c>
      <c r="D23" s="220">
        <v>16</v>
      </c>
      <c r="E23" s="220">
        <f>D23-1</f>
        <v>15</v>
      </c>
      <c r="F23" s="220">
        <f t="shared" ref="F23:G23" si="6">E23-1</f>
        <v>14</v>
      </c>
      <c r="G23" s="220">
        <f t="shared" si="6"/>
        <v>13</v>
      </c>
      <c r="H23" s="1691" t="s">
        <v>1277</v>
      </c>
      <c r="I23" s="403"/>
      <c r="J23" s="976"/>
    </row>
    <row r="24" spans="2:10" s="191" customFormat="1" ht="30" customHeight="1">
      <c r="B24" s="402" t="s">
        <v>699</v>
      </c>
      <c r="C24" s="979" t="s">
        <v>74</v>
      </c>
      <c r="D24" s="979" t="s">
        <v>74</v>
      </c>
      <c r="E24" s="220">
        <v>13</v>
      </c>
      <c r="F24" s="220">
        <f>E24-1</f>
        <v>12</v>
      </c>
      <c r="G24" s="220">
        <f>F24-1</f>
        <v>11</v>
      </c>
      <c r="H24" s="1691"/>
      <c r="I24" s="403"/>
      <c r="J24" s="976"/>
    </row>
    <row r="25" spans="2:10" s="191" customFormat="1" ht="30" customHeight="1">
      <c r="B25" s="402" t="s">
        <v>905</v>
      </c>
      <c r="C25" s="220">
        <v>18</v>
      </c>
      <c r="D25" s="220">
        <v>13</v>
      </c>
      <c r="E25" s="220">
        <f>D25-1</f>
        <v>12</v>
      </c>
      <c r="F25" s="220">
        <f>E25</f>
        <v>12</v>
      </c>
      <c r="G25" s="220">
        <f>E25</f>
        <v>12</v>
      </c>
      <c r="H25" s="1691" t="s">
        <v>1281</v>
      </c>
      <c r="I25" s="403"/>
      <c r="J25" s="976"/>
    </row>
    <row r="26" spans="2:10" s="191" customFormat="1" ht="30" customHeight="1">
      <c r="B26" s="402" t="s">
        <v>699</v>
      </c>
      <c r="C26" s="979" t="s">
        <v>74</v>
      </c>
      <c r="D26" s="979" t="s">
        <v>74</v>
      </c>
      <c r="E26" s="220">
        <v>11</v>
      </c>
      <c r="F26" s="220">
        <f>E26</f>
        <v>11</v>
      </c>
      <c r="G26" s="220">
        <f>F26</f>
        <v>11</v>
      </c>
      <c r="H26" s="1691"/>
      <c r="I26" s="403"/>
      <c r="J26" s="976"/>
    </row>
    <row r="27" spans="2:10" s="191" customFormat="1" ht="30" customHeight="1">
      <c r="B27" s="402" t="s">
        <v>901</v>
      </c>
      <c r="C27" s="220">
        <v>18</v>
      </c>
      <c r="D27" s="220">
        <v>14</v>
      </c>
      <c r="E27" s="220">
        <f>D27-1</f>
        <v>13</v>
      </c>
      <c r="F27" s="220">
        <f t="shared" ref="F27:G27" si="7">E27-1</f>
        <v>12</v>
      </c>
      <c r="G27" s="220">
        <f t="shared" si="7"/>
        <v>11</v>
      </c>
      <c r="H27" s="1691" t="s">
        <v>1280</v>
      </c>
      <c r="I27" s="403"/>
      <c r="J27" s="976"/>
    </row>
    <row r="28" spans="2:10" s="191" customFormat="1" ht="30" customHeight="1">
      <c r="B28" s="402" t="s">
        <v>699</v>
      </c>
      <c r="C28" s="979" t="s">
        <v>74</v>
      </c>
      <c r="D28" s="979" t="s">
        <v>74</v>
      </c>
      <c r="E28" s="220">
        <v>12</v>
      </c>
      <c r="F28" s="220">
        <f>E28-1</f>
        <v>11</v>
      </c>
      <c r="G28" s="220">
        <f>F28-1</f>
        <v>10</v>
      </c>
      <c r="H28" s="1691"/>
      <c r="I28" s="403"/>
      <c r="J28" s="976"/>
    </row>
    <row r="29" spans="2:10" s="191" customFormat="1" ht="30" customHeight="1">
      <c r="B29" s="400" t="s">
        <v>288</v>
      </c>
      <c r="C29" s="220">
        <v>50</v>
      </c>
      <c r="D29" s="220">
        <v>42</v>
      </c>
      <c r="E29" s="220">
        <f>D29-1</f>
        <v>41</v>
      </c>
      <c r="F29" s="220">
        <f t="shared" ref="F29:G29" si="8">E29-1</f>
        <v>40</v>
      </c>
      <c r="G29" s="220">
        <f t="shared" si="8"/>
        <v>39</v>
      </c>
      <c r="H29" s="1691" t="s">
        <v>1282</v>
      </c>
      <c r="I29" s="977"/>
      <c r="J29" s="978"/>
    </row>
    <row r="30" spans="2:10" s="191" customFormat="1" ht="30" customHeight="1">
      <c r="B30" s="402" t="s">
        <v>1274</v>
      </c>
      <c r="C30" s="979"/>
      <c r="D30" s="979"/>
      <c r="E30" s="220">
        <v>33</v>
      </c>
      <c r="F30" s="220">
        <f>E30-1</f>
        <v>32</v>
      </c>
      <c r="G30" s="220">
        <f>F30-1</f>
        <v>31</v>
      </c>
      <c r="H30" s="1691"/>
      <c r="I30" s="977"/>
      <c r="J30" s="978"/>
    </row>
    <row r="31" spans="2:10" s="191" customFormat="1" ht="30" customHeight="1">
      <c r="B31" s="400" t="s">
        <v>260</v>
      </c>
      <c r="C31" s="220">
        <v>52</v>
      </c>
      <c r="D31" s="220">
        <v>48</v>
      </c>
      <c r="E31" s="220">
        <f>D31-1</f>
        <v>47</v>
      </c>
      <c r="F31" s="220">
        <f t="shared" ref="F31:G31" si="9">E31-1</f>
        <v>46</v>
      </c>
      <c r="G31" s="220">
        <f t="shared" si="9"/>
        <v>45</v>
      </c>
      <c r="H31" s="1691" t="s">
        <v>1283</v>
      </c>
      <c r="I31" s="974"/>
      <c r="J31" s="975"/>
    </row>
    <row r="32" spans="2:10" s="191" customFormat="1" ht="30" customHeight="1">
      <c r="B32" s="402" t="s">
        <v>1279</v>
      </c>
      <c r="C32" s="979"/>
      <c r="D32" s="979"/>
      <c r="E32" s="220">
        <v>43</v>
      </c>
      <c r="F32" s="220">
        <f>E32-1</f>
        <v>42</v>
      </c>
      <c r="G32" s="220">
        <f>F32-1</f>
        <v>41</v>
      </c>
      <c r="H32" s="1691"/>
      <c r="I32" s="974"/>
      <c r="J32" s="975"/>
    </row>
    <row r="33" spans="2:10" s="191" customFormat="1" ht="30" customHeight="1">
      <c r="B33" s="402" t="s">
        <v>1278</v>
      </c>
      <c r="C33" s="220">
        <v>14</v>
      </c>
      <c r="D33" s="220">
        <v>8</v>
      </c>
      <c r="E33" s="220">
        <f>D33-1</f>
        <v>7</v>
      </c>
      <c r="F33" s="220">
        <f t="shared" ref="F33:G33" si="10">E33-1</f>
        <v>6</v>
      </c>
      <c r="G33" s="220">
        <f t="shared" si="10"/>
        <v>5</v>
      </c>
      <c r="H33" s="1691" t="s">
        <v>1284</v>
      </c>
      <c r="I33" s="974"/>
      <c r="J33" s="975"/>
    </row>
    <row r="34" spans="2:10" s="191" customFormat="1" ht="30" customHeight="1">
      <c r="B34" s="402" t="s">
        <v>1279</v>
      </c>
      <c r="C34" s="979"/>
      <c r="D34" s="979"/>
      <c r="E34" s="220">
        <v>7</v>
      </c>
      <c r="F34" s="220">
        <f>E34-1</f>
        <v>6</v>
      </c>
      <c r="G34" s="220">
        <f>F34-1</f>
        <v>5</v>
      </c>
      <c r="H34" s="1691"/>
      <c r="I34" s="974"/>
      <c r="J34" s="975"/>
    </row>
    <row r="35" spans="2:10" ht="30" customHeight="1">
      <c r="B35" s="1689" t="s">
        <v>1237</v>
      </c>
      <c r="C35" s="1689"/>
      <c r="D35" s="1689"/>
      <c r="E35" s="1689"/>
      <c r="F35" s="1689"/>
      <c r="G35" s="1689"/>
      <c r="H35" s="1689"/>
      <c r="I35" s="1689"/>
      <c r="J35" s="1689"/>
    </row>
    <row r="36" spans="2:10" ht="30" customHeight="1">
      <c r="B36" s="897"/>
      <c r="C36" s="897"/>
      <c r="D36" s="897"/>
      <c r="E36" s="897"/>
      <c r="F36" s="897"/>
      <c r="G36" s="897"/>
      <c r="H36" s="897"/>
      <c r="I36" s="897"/>
      <c r="J36" s="897"/>
    </row>
    <row r="37" spans="2:10" ht="30" customHeight="1">
      <c r="B37" s="1692" t="s">
        <v>1524</v>
      </c>
      <c r="C37" s="1692"/>
      <c r="D37" s="1692"/>
      <c r="E37" s="1692"/>
      <c r="F37" s="1692"/>
      <c r="G37" s="1692"/>
      <c r="H37" s="1692"/>
      <c r="I37" s="1692"/>
      <c r="J37" s="1692"/>
    </row>
    <row r="38" spans="2:10" ht="30" customHeight="1">
      <c r="B38" s="1306" t="s">
        <v>51</v>
      </c>
      <c r="C38" s="216" t="s">
        <v>52</v>
      </c>
      <c r="D38" s="216" t="s">
        <v>53</v>
      </c>
      <c r="E38" s="216" t="s">
        <v>54</v>
      </c>
      <c r="F38" s="216" t="s">
        <v>55</v>
      </c>
      <c r="G38" s="216" t="s">
        <v>56</v>
      </c>
      <c r="H38" s="203" t="s">
        <v>173</v>
      </c>
      <c r="I38" s="203" t="s">
        <v>1273</v>
      </c>
      <c r="J38" s="203" t="s">
        <v>97</v>
      </c>
    </row>
    <row r="39" spans="2:10" ht="30" customHeight="1">
      <c r="B39" s="1306" t="s">
        <v>1525</v>
      </c>
      <c r="C39" s="1464">
        <v>68</v>
      </c>
      <c r="D39" s="1464">
        <v>62</v>
      </c>
      <c r="E39" s="1464">
        <f>D39-1</f>
        <v>61</v>
      </c>
      <c r="F39" s="1464">
        <f t="shared" ref="F39" si="11">E39-1</f>
        <v>60</v>
      </c>
      <c r="G39" s="1464">
        <f t="shared" ref="G39" si="12">F39-1</f>
        <v>59</v>
      </c>
      <c r="H39" s="1693" t="s">
        <v>1526</v>
      </c>
      <c r="I39" s="1268"/>
      <c r="J39" s="1268"/>
    </row>
    <row r="40" spans="2:10" ht="30" customHeight="1">
      <c r="B40" s="402" t="s">
        <v>699</v>
      </c>
      <c r="C40" s="979" t="s">
        <v>74</v>
      </c>
      <c r="D40" s="979" t="s">
        <v>74</v>
      </c>
      <c r="E40" s="220">
        <v>49</v>
      </c>
      <c r="F40" s="220">
        <f>E40-1</f>
        <v>48</v>
      </c>
      <c r="G40" s="220">
        <f>F40-1</f>
        <v>47</v>
      </c>
      <c r="H40" s="1694"/>
      <c r="I40" s="1268"/>
      <c r="J40" s="1268"/>
    </row>
    <row r="41" spans="2:10" ht="30" customHeight="1">
      <c r="B41" s="1308"/>
      <c r="C41" s="1309"/>
      <c r="D41" s="1309"/>
      <c r="E41" s="1310"/>
      <c r="F41" s="1310"/>
      <c r="G41" s="1310"/>
      <c r="H41" s="1311"/>
      <c r="I41" s="1307"/>
      <c r="J41" s="1307"/>
    </row>
    <row r="42" spans="2:10" ht="30" customHeight="1">
      <c r="B42" s="953" t="s">
        <v>1238</v>
      </c>
      <c r="C42" s="953"/>
      <c r="D42" s="953"/>
      <c r="E42" s="953"/>
      <c r="F42" s="953"/>
      <c r="G42" s="953"/>
      <c r="H42" s="953"/>
      <c r="I42" s="952"/>
      <c r="J42" s="952"/>
    </row>
    <row r="43" spans="2:10" ht="30" customHeight="1">
      <c r="B43" s="847" t="s">
        <v>96</v>
      </c>
      <c r="C43" s="216" t="s">
        <v>52</v>
      </c>
      <c r="D43" s="216" t="s">
        <v>53</v>
      </c>
      <c r="E43" s="216" t="s">
        <v>54</v>
      </c>
      <c r="F43" s="216" t="s">
        <v>55</v>
      </c>
      <c r="G43" s="216" t="s">
        <v>56</v>
      </c>
      <c r="H43" s="310" t="s">
        <v>57</v>
      </c>
      <c r="I43" s="204" t="s">
        <v>60</v>
      </c>
      <c r="J43" s="204" t="s">
        <v>97</v>
      </c>
    </row>
    <row r="44" spans="2:10" ht="30" customHeight="1">
      <c r="B44" s="402" t="s">
        <v>901</v>
      </c>
      <c r="C44" s="1129">
        <v>22</v>
      </c>
      <c r="D44" s="1129">
        <v>18</v>
      </c>
      <c r="E44" s="1129">
        <f>D44-1</f>
        <v>17</v>
      </c>
      <c r="F44" s="1129">
        <f>E44-1</f>
        <v>16</v>
      </c>
      <c r="G44" s="1129">
        <f>F44-1</f>
        <v>15</v>
      </c>
      <c r="H44" s="1688" t="s">
        <v>982</v>
      </c>
      <c r="I44" s="855"/>
    </row>
    <row r="45" spans="2:10" ht="30" customHeight="1">
      <c r="B45" s="402" t="s">
        <v>902</v>
      </c>
      <c r="C45" s="979" t="s">
        <v>74</v>
      </c>
      <c r="D45" s="979" t="s">
        <v>74</v>
      </c>
      <c r="E45" s="220">
        <v>15</v>
      </c>
      <c r="F45" s="220">
        <f t="shared" ref="F45:G56" si="13">E45-1</f>
        <v>14</v>
      </c>
      <c r="G45" s="220">
        <f t="shared" si="13"/>
        <v>13</v>
      </c>
      <c r="H45" s="1688"/>
      <c r="I45" s="948"/>
    </row>
    <row r="46" spans="2:10" ht="30" customHeight="1">
      <c r="B46" s="206" t="s">
        <v>903</v>
      </c>
      <c r="C46" s="1129">
        <v>24</v>
      </c>
      <c r="D46" s="1129">
        <v>20</v>
      </c>
      <c r="E46" s="1129">
        <f>D46-1</f>
        <v>19</v>
      </c>
      <c r="F46" s="1129">
        <f t="shared" si="13"/>
        <v>18</v>
      </c>
      <c r="G46" s="1129">
        <f t="shared" si="13"/>
        <v>17</v>
      </c>
      <c r="H46" s="1686" t="s">
        <v>1056</v>
      </c>
      <c r="I46" s="854"/>
    </row>
    <row r="47" spans="2:10" ht="30" customHeight="1">
      <c r="B47" s="206" t="s">
        <v>904</v>
      </c>
      <c r="C47" s="979" t="s">
        <v>74</v>
      </c>
      <c r="D47" s="979" t="s">
        <v>74</v>
      </c>
      <c r="E47" s="220">
        <v>16</v>
      </c>
      <c r="F47" s="220">
        <f t="shared" si="13"/>
        <v>15</v>
      </c>
      <c r="G47" s="220">
        <f t="shared" si="13"/>
        <v>14</v>
      </c>
      <c r="H47" s="1686"/>
      <c r="I47" s="949"/>
    </row>
    <row r="48" spans="2:10" ht="30" customHeight="1">
      <c r="B48" s="402" t="s">
        <v>905</v>
      </c>
      <c r="C48" s="1129">
        <v>18</v>
      </c>
      <c r="D48" s="1129">
        <v>14</v>
      </c>
      <c r="E48" s="1129">
        <f>D48-1</f>
        <v>13</v>
      </c>
      <c r="F48" s="1129">
        <f>E48</f>
        <v>13</v>
      </c>
      <c r="G48" s="1129">
        <f>E48</f>
        <v>13</v>
      </c>
      <c r="H48" s="1688" t="s">
        <v>1539</v>
      </c>
      <c r="I48" s="854"/>
    </row>
    <row r="49" spans="2:9" ht="30" customHeight="1">
      <c r="B49" s="402" t="s">
        <v>906</v>
      </c>
      <c r="C49" s="979" t="s">
        <v>74</v>
      </c>
      <c r="D49" s="979" t="s">
        <v>74</v>
      </c>
      <c r="E49" s="220">
        <v>12</v>
      </c>
      <c r="F49" s="220">
        <v>12</v>
      </c>
      <c r="G49" s="220">
        <v>12</v>
      </c>
      <c r="H49" s="1688"/>
      <c r="I49" s="949"/>
    </row>
    <row r="50" spans="2:9" ht="30" customHeight="1">
      <c r="B50" s="402" t="s">
        <v>907</v>
      </c>
      <c r="C50" s="1129">
        <v>13</v>
      </c>
      <c r="D50" s="1129">
        <v>10</v>
      </c>
      <c r="E50" s="1129">
        <f>D50-1</f>
        <v>9</v>
      </c>
      <c r="F50" s="1129">
        <f t="shared" si="13"/>
        <v>8</v>
      </c>
      <c r="G50" s="1129">
        <f t="shared" si="13"/>
        <v>7</v>
      </c>
      <c r="H50" s="1686" t="s">
        <v>1057</v>
      </c>
      <c r="I50" s="854"/>
    </row>
    <row r="51" spans="2:9" ht="30" customHeight="1">
      <c r="B51" s="402" t="s">
        <v>908</v>
      </c>
      <c r="C51" s="979" t="s">
        <v>74</v>
      </c>
      <c r="D51" s="979" t="s">
        <v>74</v>
      </c>
      <c r="E51" s="220">
        <v>8</v>
      </c>
      <c r="F51" s="220">
        <f t="shared" si="13"/>
        <v>7</v>
      </c>
      <c r="G51" s="220">
        <f t="shared" si="13"/>
        <v>6</v>
      </c>
      <c r="H51" s="1686"/>
      <c r="I51" s="949"/>
    </row>
    <row r="52" spans="2:9" ht="30" customHeight="1">
      <c r="B52" s="402" t="s">
        <v>909</v>
      </c>
      <c r="C52" s="1129">
        <v>32</v>
      </c>
      <c r="D52" s="1129">
        <v>29</v>
      </c>
      <c r="E52" s="1129">
        <f>D52-1</f>
        <v>28</v>
      </c>
      <c r="F52" s="1129">
        <f t="shared" si="13"/>
        <v>27</v>
      </c>
      <c r="G52" s="1129">
        <f t="shared" si="13"/>
        <v>26</v>
      </c>
      <c r="H52" s="1686" t="s">
        <v>1058</v>
      </c>
      <c r="I52" s="854"/>
    </row>
    <row r="53" spans="2:9" ht="30" customHeight="1">
      <c r="B53" s="402" t="s">
        <v>910</v>
      </c>
      <c r="C53" s="979" t="s">
        <v>74</v>
      </c>
      <c r="D53" s="979" t="s">
        <v>74</v>
      </c>
      <c r="E53" s="220">
        <v>23</v>
      </c>
      <c r="F53" s="220">
        <f t="shared" si="13"/>
        <v>22</v>
      </c>
      <c r="G53" s="220">
        <f t="shared" si="13"/>
        <v>21</v>
      </c>
      <c r="H53" s="1686"/>
      <c r="I53" s="949"/>
    </row>
    <row r="54" spans="2:9" ht="30" customHeight="1">
      <c r="B54" s="402" t="s">
        <v>911</v>
      </c>
      <c r="C54" s="1129">
        <v>34</v>
      </c>
      <c r="D54" s="1129">
        <v>30</v>
      </c>
      <c r="E54" s="1129">
        <v>28</v>
      </c>
      <c r="F54" s="1129">
        <v>28</v>
      </c>
      <c r="G54" s="1129">
        <v>28</v>
      </c>
      <c r="H54" s="1686" t="s">
        <v>1059</v>
      </c>
      <c r="I54" s="854"/>
    </row>
    <row r="55" spans="2:9" ht="30" customHeight="1">
      <c r="B55" s="402" t="s">
        <v>912</v>
      </c>
      <c r="C55" s="979" t="s">
        <v>74</v>
      </c>
      <c r="D55" s="979" t="s">
        <v>74</v>
      </c>
      <c r="E55" s="220">
        <v>25</v>
      </c>
      <c r="F55" s="220">
        <f t="shared" si="13"/>
        <v>24</v>
      </c>
      <c r="G55" s="220">
        <f t="shared" si="13"/>
        <v>23</v>
      </c>
      <c r="H55" s="1686"/>
      <c r="I55" s="949"/>
    </row>
    <row r="56" spans="2:9" ht="30" customHeight="1">
      <c r="B56" s="402" t="s">
        <v>997</v>
      </c>
      <c r="C56" s="1463">
        <v>37</v>
      </c>
      <c r="D56" s="1463">
        <v>33</v>
      </c>
      <c r="E56" s="1463">
        <f>D56-1</f>
        <v>32</v>
      </c>
      <c r="F56" s="1463">
        <f t="shared" si="13"/>
        <v>31</v>
      </c>
      <c r="G56" s="1463">
        <f t="shared" si="13"/>
        <v>30</v>
      </c>
      <c r="H56" s="1686" t="s">
        <v>1060</v>
      </c>
      <c r="I56" s="854"/>
    </row>
    <row r="57" spans="2:9" ht="30" customHeight="1">
      <c r="B57" s="402" t="s">
        <v>913</v>
      </c>
      <c r="C57" s="1133" t="s">
        <v>74</v>
      </c>
      <c r="D57" s="1133" t="s">
        <v>74</v>
      </c>
      <c r="E57" s="217">
        <v>27</v>
      </c>
      <c r="F57" s="217">
        <f>E57-1</f>
        <v>26</v>
      </c>
      <c r="G57" s="217">
        <f>F57-1</f>
        <v>25</v>
      </c>
      <c r="H57" s="1686"/>
      <c r="I57" s="949"/>
    </row>
    <row r="58" spans="2:9" ht="30" customHeight="1">
      <c r="B58" s="206" t="s">
        <v>914</v>
      </c>
      <c r="C58" s="1329">
        <v>48</v>
      </c>
      <c r="D58" s="1329">
        <v>44</v>
      </c>
      <c r="E58" s="1329">
        <f>D58-1</f>
        <v>43</v>
      </c>
      <c r="F58" s="1329">
        <f>E58-1</f>
        <v>42</v>
      </c>
      <c r="G58" s="1329">
        <f>F58-1</f>
        <v>41</v>
      </c>
      <c r="H58" s="1687" t="s">
        <v>1075</v>
      </c>
      <c r="I58" s="950"/>
    </row>
    <row r="59" spans="2:9" ht="30" customHeight="1">
      <c r="B59" s="206" t="s">
        <v>915</v>
      </c>
      <c r="C59" s="1330" t="s">
        <v>74</v>
      </c>
      <c r="D59" s="1330" t="s">
        <v>74</v>
      </c>
      <c r="E59" s="1118">
        <v>40</v>
      </c>
      <c r="F59" s="1118">
        <f t="shared" ref="F59:G60" si="14">E59-1</f>
        <v>39</v>
      </c>
      <c r="G59" s="1118">
        <f t="shared" si="14"/>
        <v>38</v>
      </c>
      <c r="H59" s="1687"/>
      <c r="I59" s="951"/>
    </row>
    <row r="60" spans="2:9" ht="30" customHeight="1">
      <c r="B60" s="402" t="s">
        <v>916</v>
      </c>
      <c r="C60" s="220">
        <v>23</v>
      </c>
      <c r="D60" s="220">
        <v>19</v>
      </c>
      <c r="E60" s="220">
        <f>D60-1</f>
        <v>18</v>
      </c>
      <c r="F60" s="220">
        <f t="shared" si="14"/>
        <v>17</v>
      </c>
      <c r="G60" s="220">
        <v>17</v>
      </c>
      <c r="H60" s="1686" t="s">
        <v>1049</v>
      </c>
      <c r="I60" s="854"/>
    </row>
    <row r="61" spans="2:9" ht="30" customHeight="1">
      <c r="B61" s="402" t="s">
        <v>917</v>
      </c>
      <c r="C61" s="979" t="s">
        <v>74</v>
      </c>
      <c r="D61" s="979" t="s">
        <v>74</v>
      </c>
      <c r="E61" s="220">
        <v>17</v>
      </c>
      <c r="F61" s="220">
        <f>E61-1</f>
        <v>16</v>
      </c>
      <c r="G61" s="220">
        <v>16</v>
      </c>
      <c r="H61" s="1686"/>
      <c r="I61" s="949"/>
    </row>
    <row r="62" spans="2:9" ht="30" customHeight="1">
      <c r="B62" s="402" t="s">
        <v>994</v>
      </c>
      <c r="C62" s="217">
        <v>39</v>
      </c>
      <c r="D62" s="217">
        <v>37</v>
      </c>
      <c r="E62" s="217">
        <f>D62-1</f>
        <v>36</v>
      </c>
      <c r="F62" s="217">
        <f t="shared" ref="F62:G67" si="15">E62-1</f>
        <v>35</v>
      </c>
      <c r="G62" s="217">
        <f t="shared" si="15"/>
        <v>34</v>
      </c>
      <c r="H62" s="1686" t="s">
        <v>1078</v>
      </c>
      <c r="I62" s="854"/>
    </row>
    <row r="63" spans="2:9" ht="30" customHeight="1">
      <c r="B63" s="402" t="s">
        <v>1079</v>
      </c>
      <c r="C63" s="1133" t="s">
        <v>74</v>
      </c>
      <c r="D63" s="1133" t="s">
        <v>74</v>
      </c>
      <c r="E63" s="217">
        <v>31</v>
      </c>
      <c r="F63" s="217">
        <f t="shared" si="15"/>
        <v>30</v>
      </c>
      <c r="G63" s="217">
        <f t="shared" si="15"/>
        <v>29</v>
      </c>
      <c r="H63" s="1686"/>
      <c r="I63" s="949"/>
    </row>
    <row r="64" spans="2:9" ht="30" customHeight="1">
      <c r="B64" s="402" t="s">
        <v>955</v>
      </c>
      <c r="C64" s="947">
        <v>23</v>
      </c>
      <c r="D64" s="947">
        <v>21</v>
      </c>
      <c r="E64" s="947">
        <f>D64-1</f>
        <v>20</v>
      </c>
      <c r="F64" s="947">
        <f t="shared" si="15"/>
        <v>19</v>
      </c>
      <c r="G64" s="947">
        <f t="shared" si="15"/>
        <v>18</v>
      </c>
      <c r="H64" s="1686" t="s">
        <v>1061</v>
      </c>
      <c r="I64" s="854"/>
    </row>
    <row r="65" spans="2:9" ht="30" customHeight="1">
      <c r="B65" s="402" t="s">
        <v>918</v>
      </c>
      <c r="C65" s="816" t="s">
        <v>74</v>
      </c>
      <c r="D65" s="816" t="s">
        <v>74</v>
      </c>
      <c r="E65" s="400">
        <v>17</v>
      </c>
      <c r="F65" s="400">
        <f t="shared" si="15"/>
        <v>16</v>
      </c>
      <c r="G65" s="400">
        <f t="shared" si="15"/>
        <v>15</v>
      </c>
      <c r="H65" s="1686"/>
      <c r="I65" s="949"/>
    </row>
    <row r="66" spans="2:9" ht="30" customHeight="1">
      <c r="B66" s="402" t="s">
        <v>1179</v>
      </c>
      <c r="C66" s="947">
        <v>20</v>
      </c>
      <c r="D66" s="947">
        <v>16</v>
      </c>
      <c r="E66" s="947">
        <f>D66-1</f>
        <v>15</v>
      </c>
      <c r="F66" s="947">
        <f t="shared" si="15"/>
        <v>14</v>
      </c>
      <c r="G66" s="947">
        <f t="shared" si="15"/>
        <v>13</v>
      </c>
      <c r="H66" s="1686" t="s">
        <v>1184</v>
      </c>
      <c r="I66" s="854"/>
    </row>
    <row r="67" spans="2:9" ht="30" customHeight="1">
      <c r="B67" s="402" t="s">
        <v>1180</v>
      </c>
      <c r="C67" s="816" t="s">
        <v>74</v>
      </c>
      <c r="D67" s="816" t="s">
        <v>74</v>
      </c>
      <c r="E67" s="400">
        <v>14</v>
      </c>
      <c r="F67" s="400">
        <f t="shared" si="15"/>
        <v>13</v>
      </c>
      <c r="G67" s="400">
        <f t="shared" si="15"/>
        <v>12</v>
      </c>
      <c r="H67" s="1686"/>
      <c r="I67" s="949"/>
    </row>
    <row r="68" spans="2:9" ht="30" customHeight="1">
      <c r="B68" s="1298"/>
      <c r="C68" s="1294"/>
      <c r="D68" s="1294"/>
      <c r="E68" s="1299"/>
      <c r="F68" s="1299"/>
      <c r="G68" s="1299"/>
      <c r="H68" s="1300"/>
      <c r="I68" s="1296"/>
    </row>
    <row r="69" spans="2:9" ht="30" customHeight="1">
      <c r="B69" s="1298"/>
      <c r="C69" s="1294"/>
      <c r="D69" s="1294"/>
      <c r="E69" s="1299"/>
      <c r="F69" s="1299"/>
      <c r="G69" s="1299"/>
      <c r="H69" s="1300"/>
      <c r="I69" s="1296"/>
    </row>
    <row r="70" spans="2:9" ht="30" customHeight="1">
      <c r="B70" s="1301"/>
      <c r="C70" s="1302"/>
      <c r="D70" s="1302"/>
      <c r="E70" s="1303"/>
      <c r="F70" s="1303"/>
      <c r="G70" s="1303"/>
      <c r="H70" s="1300"/>
      <c r="I70" s="1296"/>
    </row>
    <row r="71" spans="2:9" s="966" customFormat="1" ht="17" customHeight="1">
      <c r="B71" s="966" t="s">
        <v>1576</v>
      </c>
    </row>
    <row r="72" spans="2:9" ht="30" customHeight="1"/>
    <row r="73" spans="2:9" ht="30" customHeight="1"/>
    <row r="74" spans="2:9" ht="30" customHeight="1"/>
    <row r="75" spans="2:9" ht="30" customHeight="1"/>
    <row r="76" spans="2:9" ht="30" customHeight="1"/>
    <row r="77" spans="2:9" ht="30" customHeight="1"/>
    <row r="78" spans="2:9" ht="30" customHeight="1"/>
    <row r="79" spans="2:9" ht="30" customHeight="1"/>
    <row r="80" spans="2:9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</sheetData>
  <mergeCells count="31">
    <mergeCell ref="B13:J13"/>
    <mergeCell ref="H23:H24"/>
    <mergeCell ref="H25:H26"/>
    <mergeCell ref="H29:H30"/>
    <mergeCell ref="H31:H32"/>
    <mergeCell ref="H15:H16"/>
    <mergeCell ref="H17:H18"/>
    <mergeCell ref="B2:J2"/>
    <mergeCell ref="I8:I9"/>
    <mergeCell ref="J8:J9"/>
    <mergeCell ref="I4:I5"/>
    <mergeCell ref="J4:J5"/>
    <mergeCell ref="H44:H45"/>
    <mergeCell ref="H46:H47"/>
    <mergeCell ref="H48:H49"/>
    <mergeCell ref="B35:J35"/>
    <mergeCell ref="H19:H20"/>
    <mergeCell ref="H21:H22"/>
    <mergeCell ref="H27:H28"/>
    <mergeCell ref="H33:H34"/>
    <mergeCell ref="B37:J37"/>
    <mergeCell ref="H39:H40"/>
    <mergeCell ref="H50:H51"/>
    <mergeCell ref="H64:H65"/>
    <mergeCell ref="H66:H67"/>
    <mergeCell ref="H52:H53"/>
    <mergeCell ref="H54:H55"/>
    <mergeCell ref="H56:H57"/>
    <mergeCell ref="H58:H59"/>
    <mergeCell ref="H60:H61"/>
    <mergeCell ref="H62:H63"/>
  </mergeCells>
  <phoneticPr fontId="7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74"/>
  <sheetViews>
    <sheetView topLeftCell="A52" workbookViewId="0">
      <selection activeCell="E69" sqref="E69:G70"/>
    </sheetView>
  </sheetViews>
  <sheetFormatPr defaultColWidth="9" defaultRowHeight="13"/>
  <cols>
    <col min="1" max="1" width="3.6640625" style="41" customWidth="1"/>
    <col min="2" max="2" width="14.25" style="42" customWidth="1"/>
    <col min="3" max="3" width="11.75" style="41" customWidth="1"/>
    <col min="4" max="4" width="9.25" style="43" customWidth="1"/>
    <col min="5" max="5" width="12.25" style="43" customWidth="1"/>
    <col min="6" max="6" width="10.25" style="43" customWidth="1"/>
    <col min="7" max="7" width="12.5" style="44" customWidth="1"/>
    <col min="8" max="8" width="16.75" style="45" customWidth="1"/>
    <col min="9" max="9" width="1.08203125" style="45" hidden="1" customWidth="1"/>
    <col min="10" max="10" width="17" style="45" hidden="1" customWidth="1"/>
    <col min="11" max="11" width="25" style="45" customWidth="1"/>
    <col min="12" max="12" width="10.08203125" style="45" customWidth="1"/>
    <col min="13" max="13" width="10.25" style="46" customWidth="1"/>
    <col min="14" max="14" width="19.58203125" style="47" customWidth="1"/>
    <col min="15" max="15" width="14.5" style="47" customWidth="1"/>
    <col min="16" max="16" width="9" style="47"/>
    <col min="17" max="17" width="5.33203125" style="47" customWidth="1"/>
    <col min="18" max="18" width="11.5" style="47" customWidth="1"/>
    <col min="19" max="19" width="9" style="47"/>
    <col min="20" max="16384" width="9" style="41"/>
  </cols>
  <sheetData>
    <row r="1" spans="2:13" ht="13.5" thickBot="1"/>
    <row r="2" spans="2:13" ht="13.5" thickTop="1">
      <c r="B2" s="1797" t="s">
        <v>846</v>
      </c>
      <c r="C2" s="1798"/>
      <c r="D2" s="1798"/>
      <c r="E2" s="1798"/>
      <c r="F2" s="1798"/>
      <c r="G2" s="1798"/>
      <c r="H2" s="1798"/>
      <c r="I2" s="1798"/>
      <c r="J2" s="1798"/>
      <c r="K2" s="1798"/>
      <c r="L2" s="1799"/>
    </row>
    <row r="3" spans="2:13" ht="13.5" thickBot="1">
      <c r="B3" s="1800"/>
      <c r="C3" s="1801"/>
      <c r="D3" s="1801"/>
      <c r="E3" s="1801"/>
      <c r="F3" s="1801"/>
      <c r="G3" s="1801"/>
      <c r="H3" s="1801"/>
      <c r="I3" s="1801"/>
      <c r="J3" s="1801"/>
      <c r="K3" s="1801"/>
      <c r="L3" s="1802"/>
    </row>
    <row r="4" spans="2:13" ht="13.5" thickTop="1"/>
    <row r="5" spans="2:13" ht="15" customHeight="1">
      <c r="B5" s="1803" t="s">
        <v>847</v>
      </c>
      <c r="C5" s="1803"/>
      <c r="D5" s="536"/>
      <c r="E5" s="1804" t="s">
        <v>256</v>
      </c>
      <c r="F5" s="1804"/>
      <c r="G5" s="1804"/>
      <c r="H5" s="537"/>
      <c r="I5" s="539"/>
      <c r="J5" s="540"/>
    </row>
    <row r="6" spans="2:13" ht="15" customHeight="1">
      <c r="B6" s="1805" t="s">
        <v>848</v>
      </c>
      <c r="C6" s="1805"/>
      <c r="D6" s="541"/>
      <c r="E6" s="542" t="s">
        <v>842</v>
      </c>
      <c r="F6" s="536"/>
      <c r="G6" s="543"/>
      <c r="H6" s="544"/>
      <c r="I6" s="545"/>
      <c r="J6" s="544"/>
      <c r="K6" s="553"/>
      <c r="L6" s="47"/>
      <c r="M6" s="47"/>
    </row>
    <row r="7" spans="2:13" ht="15" customHeight="1">
      <c r="B7" s="554" t="s">
        <v>849</v>
      </c>
      <c r="C7" s="555"/>
      <c r="D7" s="536"/>
      <c r="E7" s="546" t="s">
        <v>214</v>
      </c>
      <c r="F7" s="536"/>
      <c r="G7" s="543"/>
      <c r="H7" s="536"/>
      <c r="I7" s="542"/>
      <c r="J7" s="113"/>
      <c r="K7" s="553"/>
      <c r="L7" s="47"/>
      <c r="M7" s="47"/>
    </row>
    <row r="8" spans="2:13" ht="15" customHeight="1">
      <c r="B8" s="554" t="s">
        <v>850</v>
      </c>
      <c r="C8" s="555"/>
      <c r="D8" s="536"/>
      <c r="E8" s="1803" t="s">
        <v>200</v>
      </c>
      <c r="F8" s="1803"/>
      <c r="G8" s="1803"/>
      <c r="H8" s="1803"/>
      <c r="I8" s="1803"/>
      <c r="J8" s="113"/>
      <c r="K8" s="553"/>
      <c r="L8" s="47"/>
      <c r="M8" s="47"/>
    </row>
    <row r="9" spans="2:13" ht="15" customHeight="1">
      <c r="B9" s="554" t="s">
        <v>851</v>
      </c>
      <c r="C9" s="554"/>
      <c r="D9" s="536"/>
      <c r="E9" s="1803" t="s">
        <v>202</v>
      </c>
      <c r="F9" s="1803"/>
      <c r="G9" s="1803"/>
      <c r="H9" s="1803"/>
      <c r="I9" s="1803"/>
      <c r="J9" s="1803"/>
      <c r="K9" s="553"/>
      <c r="L9" s="47"/>
      <c r="M9" s="47"/>
    </row>
    <row r="10" spans="2:13" ht="15" customHeight="1">
      <c r="B10" s="556" t="s">
        <v>852</v>
      </c>
      <c r="C10" s="554"/>
      <c r="D10" s="536"/>
      <c r="E10" s="542" t="s">
        <v>843</v>
      </c>
      <c r="F10" s="536"/>
      <c r="G10" s="543"/>
      <c r="H10" s="536"/>
      <c r="I10" s="542"/>
      <c r="J10" s="113"/>
      <c r="K10" s="553"/>
      <c r="L10" s="47"/>
      <c r="M10" s="47"/>
    </row>
    <row r="11" spans="2:13" ht="15" customHeight="1">
      <c r="B11" s="1805" t="s">
        <v>853</v>
      </c>
      <c r="C11" s="1805"/>
      <c r="D11" s="536"/>
      <c r="E11" s="542" t="s">
        <v>257</v>
      </c>
      <c r="F11" s="536"/>
      <c r="G11" s="543"/>
      <c r="H11" s="536"/>
      <c r="I11" s="542"/>
      <c r="J11" s="113"/>
      <c r="K11" s="553"/>
      <c r="L11" s="47"/>
      <c r="M11" s="47"/>
    </row>
    <row r="12" spans="2:13" ht="15" customHeight="1">
      <c r="B12" s="557" t="s">
        <v>844</v>
      </c>
      <c r="C12" s="554"/>
      <c r="D12" s="536"/>
      <c r="E12" s="542" t="s">
        <v>845</v>
      </c>
      <c r="F12" s="536"/>
      <c r="G12" s="543"/>
      <c r="H12" s="536"/>
      <c r="I12" s="542"/>
      <c r="J12" s="113"/>
      <c r="K12" s="553"/>
      <c r="L12" s="47"/>
      <c r="M12" s="47"/>
    </row>
    <row r="13" spans="2:13" ht="15" customHeight="1">
      <c r="B13" s="554" t="s">
        <v>854</v>
      </c>
      <c r="C13" s="554"/>
      <c r="D13" s="536"/>
      <c r="E13" s="542" t="s">
        <v>208</v>
      </c>
      <c r="F13" s="536"/>
      <c r="G13" s="543"/>
      <c r="H13" s="536"/>
      <c r="I13" s="542"/>
      <c r="J13" s="113"/>
      <c r="K13" s="553"/>
      <c r="L13" s="47"/>
      <c r="M13" s="47"/>
    </row>
    <row r="14" spans="2:13" ht="15" customHeight="1">
      <c r="B14" s="1805" t="s">
        <v>855</v>
      </c>
      <c r="C14" s="1805"/>
      <c r="D14" s="536"/>
      <c r="E14" s="1803" t="s">
        <v>222</v>
      </c>
      <c r="F14" s="1803"/>
      <c r="G14" s="1803"/>
      <c r="H14" s="1803"/>
      <c r="I14" s="1803"/>
      <c r="J14" s="536"/>
      <c r="K14" s="553"/>
      <c r="L14" s="47"/>
      <c r="M14" s="47"/>
    </row>
    <row r="15" spans="2:13" ht="15" customHeight="1">
      <c r="C15" s="551"/>
      <c r="D15" s="552"/>
      <c r="E15" s="547"/>
      <c r="F15" s="547"/>
      <c r="G15" s="549"/>
      <c r="H15" s="548"/>
      <c r="I15" s="548"/>
      <c r="J15" s="550"/>
      <c r="L15" s="46"/>
    </row>
    <row r="16" spans="2:13" ht="15" customHeight="1">
      <c r="B16" s="1810" t="s">
        <v>856</v>
      </c>
      <c r="C16" s="1811"/>
      <c r="D16" s="1811"/>
      <c r="E16" s="1811"/>
      <c r="F16" s="1811"/>
      <c r="G16" s="1811"/>
      <c r="H16" s="1811"/>
      <c r="I16" s="1811"/>
      <c r="J16" s="1811"/>
      <c r="K16" s="1812"/>
    </row>
    <row r="17" spans="2:11" ht="15" customHeight="1">
      <c r="B17" s="1813" t="s">
        <v>857</v>
      </c>
      <c r="C17" s="1814"/>
      <c r="D17" s="1814"/>
      <c r="E17" s="1814"/>
      <c r="F17" s="1814"/>
      <c r="G17" s="1814"/>
      <c r="H17" s="1814"/>
      <c r="I17" s="1814"/>
      <c r="J17" s="1814"/>
      <c r="K17" s="1815"/>
    </row>
    <row r="18" spans="2:11" ht="15" customHeight="1">
      <c r="B18" s="558"/>
      <c r="C18" s="558" t="s">
        <v>52</v>
      </c>
      <c r="D18" s="558" t="s">
        <v>53</v>
      </c>
      <c r="E18" s="538" t="s">
        <v>858</v>
      </c>
      <c r="F18" s="558" t="s">
        <v>55</v>
      </c>
      <c r="G18" s="558" t="s">
        <v>56</v>
      </c>
      <c r="H18" s="559"/>
      <c r="I18" s="560"/>
      <c r="J18" s="560"/>
      <c r="K18" s="561"/>
    </row>
    <row r="19" spans="2:11" ht="15" customHeight="1">
      <c r="B19" s="670" t="s">
        <v>859</v>
      </c>
      <c r="C19" s="671" t="s">
        <v>624</v>
      </c>
      <c r="D19" s="671">
        <v>25</v>
      </c>
      <c r="E19" s="671">
        <v>25</v>
      </c>
      <c r="F19" s="671">
        <v>25</v>
      </c>
      <c r="G19" s="671">
        <v>25</v>
      </c>
      <c r="H19" s="559"/>
      <c r="I19" s="560"/>
      <c r="J19" s="560"/>
      <c r="K19" s="561"/>
    </row>
    <row r="20" spans="2:11" ht="15" customHeight="1">
      <c r="B20" s="670" t="s">
        <v>860</v>
      </c>
      <c r="C20" s="671" t="s">
        <v>624</v>
      </c>
      <c r="D20" s="671">
        <v>26</v>
      </c>
      <c r="E20" s="671">
        <v>26</v>
      </c>
      <c r="F20" s="671">
        <v>26</v>
      </c>
      <c r="G20" s="671">
        <v>25</v>
      </c>
      <c r="H20" s="559"/>
      <c r="I20" s="560"/>
      <c r="J20" s="560"/>
      <c r="K20" s="561"/>
    </row>
    <row r="21" spans="2:11" ht="15" customHeight="1">
      <c r="B21" s="670" t="s">
        <v>861</v>
      </c>
      <c r="C21" s="671" t="s">
        <v>624</v>
      </c>
      <c r="D21" s="671">
        <v>27</v>
      </c>
      <c r="E21" s="671">
        <v>27</v>
      </c>
      <c r="F21" s="671">
        <v>27</v>
      </c>
      <c r="G21" s="671">
        <v>26</v>
      </c>
      <c r="H21" s="559"/>
      <c r="I21" s="560"/>
      <c r="J21" s="560"/>
      <c r="K21" s="561"/>
    </row>
    <row r="22" spans="2:11" ht="15" customHeight="1">
      <c r="B22" s="670" t="s">
        <v>862</v>
      </c>
      <c r="C22" s="671" t="s">
        <v>624</v>
      </c>
      <c r="D22" s="671">
        <v>29</v>
      </c>
      <c r="E22" s="671">
        <v>29</v>
      </c>
      <c r="F22" s="671">
        <v>29</v>
      </c>
      <c r="G22" s="671">
        <v>28</v>
      </c>
      <c r="H22" s="559"/>
      <c r="I22" s="560"/>
      <c r="J22" s="560"/>
      <c r="K22" s="561"/>
    </row>
    <row r="23" spans="2:11" ht="15" customHeight="1">
      <c r="B23" s="670" t="s">
        <v>863</v>
      </c>
      <c r="C23" s="671" t="s">
        <v>624</v>
      </c>
      <c r="D23" s="671">
        <v>27</v>
      </c>
      <c r="E23" s="671">
        <v>27</v>
      </c>
      <c r="F23" s="671">
        <v>27</v>
      </c>
      <c r="G23" s="671">
        <v>27</v>
      </c>
      <c r="H23" s="559"/>
      <c r="I23" s="560"/>
      <c r="J23" s="560"/>
      <c r="K23" s="561"/>
    </row>
    <row r="24" spans="2:11" ht="15" customHeight="1">
      <c r="B24" s="670" t="s">
        <v>864</v>
      </c>
      <c r="C24" s="671" t="s">
        <v>624</v>
      </c>
      <c r="D24" s="671">
        <v>23</v>
      </c>
      <c r="E24" s="671">
        <v>23</v>
      </c>
      <c r="F24" s="671">
        <v>23</v>
      </c>
      <c r="G24" s="671">
        <v>23</v>
      </c>
      <c r="H24" s="559"/>
      <c r="I24" s="560"/>
      <c r="J24" s="560"/>
      <c r="K24" s="561"/>
    </row>
    <row r="25" spans="2:11" ht="15" customHeight="1">
      <c r="B25" s="670" t="s">
        <v>865</v>
      </c>
      <c r="C25" s="671" t="s">
        <v>624</v>
      </c>
      <c r="D25" s="671">
        <v>29</v>
      </c>
      <c r="E25" s="671">
        <v>29</v>
      </c>
      <c r="F25" s="671">
        <v>29</v>
      </c>
      <c r="G25" s="671">
        <v>29</v>
      </c>
      <c r="H25" s="559"/>
      <c r="I25" s="560"/>
      <c r="J25" s="560"/>
      <c r="K25" s="561"/>
    </row>
    <row r="26" spans="2:11" ht="15" customHeight="1">
      <c r="B26" s="670" t="s">
        <v>866</v>
      </c>
      <c r="C26" s="671" t="s">
        <v>624</v>
      </c>
      <c r="D26" s="671">
        <v>27</v>
      </c>
      <c r="E26" s="671">
        <v>27</v>
      </c>
      <c r="F26" s="671">
        <v>27</v>
      </c>
      <c r="G26" s="671">
        <v>27</v>
      </c>
      <c r="H26" s="559"/>
      <c r="I26" s="560"/>
      <c r="J26" s="560"/>
      <c r="K26" s="561"/>
    </row>
    <row r="27" spans="2:11" ht="15" customHeight="1">
      <c r="B27" s="670" t="s">
        <v>867</v>
      </c>
      <c r="C27" s="671" t="s">
        <v>624</v>
      </c>
      <c r="D27" s="671">
        <v>29</v>
      </c>
      <c r="E27" s="671">
        <v>29</v>
      </c>
      <c r="F27" s="671">
        <v>29</v>
      </c>
      <c r="G27" s="671">
        <v>28</v>
      </c>
      <c r="H27" s="559"/>
      <c r="I27" s="560"/>
      <c r="J27" s="560"/>
      <c r="K27" s="561"/>
    </row>
    <row r="28" spans="2:11" ht="15" customHeight="1">
      <c r="B28" s="670" t="s">
        <v>868</v>
      </c>
      <c r="C28" s="671" t="s">
        <v>624</v>
      </c>
      <c r="D28" s="671">
        <v>27</v>
      </c>
      <c r="E28" s="671">
        <v>27</v>
      </c>
      <c r="F28" s="671">
        <v>27</v>
      </c>
      <c r="G28" s="671">
        <v>27</v>
      </c>
      <c r="H28" s="559"/>
      <c r="I28" s="560"/>
      <c r="J28" s="560"/>
      <c r="K28" s="561"/>
    </row>
    <row r="29" spans="2:11" ht="15" customHeight="1">
      <c r="B29" s="670" t="s">
        <v>869</v>
      </c>
      <c r="C29" s="671" t="s">
        <v>624</v>
      </c>
      <c r="D29" s="671">
        <v>32</v>
      </c>
      <c r="E29" s="671">
        <v>32</v>
      </c>
      <c r="F29" s="671">
        <v>32</v>
      </c>
      <c r="G29" s="671">
        <v>31</v>
      </c>
      <c r="H29" s="559"/>
      <c r="I29" s="560"/>
      <c r="J29" s="560"/>
      <c r="K29" s="561"/>
    </row>
    <row r="30" spans="2:11" ht="15" customHeight="1">
      <c r="B30" s="670" t="s">
        <v>870</v>
      </c>
      <c r="C30" s="671" t="s">
        <v>624</v>
      </c>
      <c r="D30" s="671">
        <v>29</v>
      </c>
      <c r="E30" s="671">
        <v>29</v>
      </c>
      <c r="F30" s="671">
        <v>29</v>
      </c>
      <c r="G30" s="671">
        <v>28</v>
      </c>
      <c r="H30" s="559"/>
      <c r="I30" s="560"/>
      <c r="J30" s="560"/>
      <c r="K30" s="561"/>
    </row>
    <row r="31" spans="2:11" ht="15" customHeight="1">
      <c r="B31" s="670" t="s">
        <v>871</v>
      </c>
      <c r="C31" s="671" t="s">
        <v>624</v>
      </c>
      <c r="D31" s="671">
        <v>37</v>
      </c>
      <c r="E31" s="671">
        <v>37</v>
      </c>
      <c r="F31" s="671">
        <v>37</v>
      </c>
      <c r="G31" s="671">
        <v>36</v>
      </c>
      <c r="H31" s="559"/>
      <c r="I31" s="560"/>
      <c r="J31" s="560"/>
      <c r="K31" s="561"/>
    </row>
    <row r="32" spans="2:11" ht="15" customHeight="1">
      <c r="B32" s="670" t="s">
        <v>872</v>
      </c>
      <c r="C32" s="671" t="s">
        <v>624</v>
      </c>
      <c r="D32" s="671">
        <v>37</v>
      </c>
      <c r="E32" s="671">
        <v>37</v>
      </c>
      <c r="F32" s="671">
        <v>37</v>
      </c>
      <c r="G32" s="671">
        <v>37</v>
      </c>
      <c r="H32" s="559"/>
      <c r="I32" s="560"/>
      <c r="J32" s="560"/>
      <c r="K32" s="561"/>
    </row>
    <row r="33" spans="2:11" ht="15" customHeight="1">
      <c r="B33" s="670" t="s">
        <v>873</v>
      </c>
      <c r="C33" s="671" t="s">
        <v>624</v>
      </c>
      <c r="D33" s="671">
        <v>34</v>
      </c>
      <c r="E33" s="671">
        <v>34</v>
      </c>
      <c r="F33" s="671">
        <v>34</v>
      </c>
      <c r="G33" s="671">
        <v>34</v>
      </c>
      <c r="H33" s="559"/>
      <c r="I33" s="560"/>
      <c r="J33" s="560"/>
      <c r="K33" s="561"/>
    </row>
    <row r="34" spans="2:11" ht="15" customHeight="1">
      <c r="B34" s="670" t="s">
        <v>874</v>
      </c>
      <c r="C34" s="671" t="s">
        <v>624</v>
      </c>
      <c r="D34" s="671">
        <v>36</v>
      </c>
      <c r="E34" s="671">
        <v>36</v>
      </c>
      <c r="F34" s="671">
        <v>36</v>
      </c>
      <c r="G34" s="671">
        <v>35</v>
      </c>
      <c r="H34" s="559"/>
      <c r="I34" s="560"/>
      <c r="J34" s="560"/>
      <c r="K34" s="561"/>
    </row>
    <row r="35" spans="2:11" ht="15" customHeight="1">
      <c r="B35" s="670" t="s">
        <v>875</v>
      </c>
      <c r="C35" s="671" t="s">
        <v>624</v>
      </c>
      <c r="D35" s="671">
        <v>23</v>
      </c>
      <c r="E35" s="671">
        <v>23</v>
      </c>
      <c r="F35" s="671">
        <v>23</v>
      </c>
      <c r="G35" s="671">
        <v>23</v>
      </c>
      <c r="H35" s="559"/>
      <c r="I35" s="560"/>
      <c r="J35" s="560"/>
      <c r="K35" s="561"/>
    </row>
    <row r="36" spans="2:11" ht="15" customHeight="1">
      <c r="B36" s="670" t="s">
        <v>876</v>
      </c>
      <c r="C36" s="671" t="s">
        <v>624</v>
      </c>
      <c r="D36" s="671">
        <v>22</v>
      </c>
      <c r="E36" s="671">
        <v>22</v>
      </c>
      <c r="F36" s="671">
        <v>22</v>
      </c>
      <c r="G36" s="671">
        <v>21</v>
      </c>
      <c r="H36" s="559"/>
      <c r="I36" s="560"/>
      <c r="J36" s="560"/>
      <c r="K36" s="561"/>
    </row>
    <row r="37" spans="2:11" ht="15" customHeight="1">
      <c r="B37" s="670" t="s">
        <v>877</v>
      </c>
      <c r="C37" s="671" t="s">
        <v>624</v>
      </c>
      <c r="D37" s="671">
        <v>24</v>
      </c>
      <c r="E37" s="671">
        <v>24</v>
      </c>
      <c r="F37" s="671">
        <v>24</v>
      </c>
      <c r="G37" s="671">
        <v>23</v>
      </c>
      <c r="H37" s="559"/>
      <c r="I37" s="560"/>
      <c r="J37" s="560"/>
      <c r="K37" s="561"/>
    </row>
    <row r="38" spans="2:11" ht="15" customHeight="1">
      <c r="B38" s="670" t="s">
        <v>878</v>
      </c>
      <c r="C38" s="671" t="s">
        <v>624</v>
      </c>
      <c r="D38" s="671">
        <v>23</v>
      </c>
      <c r="E38" s="671">
        <v>23</v>
      </c>
      <c r="F38" s="671">
        <v>23</v>
      </c>
      <c r="G38" s="671">
        <v>23</v>
      </c>
      <c r="H38" s="559"/>
      <c r="I38" s="560"/>
      <c r="J38" s="560"/>
      <c r="K38" s="561"/>
    </row>
    <row r="39" spans="2:11" ht="15" customHeight="1">
      <c r="B39" s="670" t="s">
        <v>879</v>
      </c>
      <c r="C39" s="671" t="s">
        <v>624</v>
      </c>
      <c r="D39" s="671">
        <v>24</v>
      </c>
      <c r="E39" s="671">
        <v>24</v>
      </c>
      <c r="F39" s="671">
        <v>24</v>
      </c>
      <c r="G39" s="671">
        <v>23</v>
      </c>
      <c r="H39" s="559"/>
      <c r="I39" s="560"/>
      <c r="J39" s="560"/>
      <c r="K39" s="561"/>
    </row>
    <row r="40" spans="2:11" ht="15" customHeight="1">
      <c r="B40" s="670" t="s">
        <v>880</v>
      </c>
      <c r="C40" s="671" t="s">
        <v>624</v>
      </c>
      <c r="D40" s="671">
        <v>30</v>
      </c>
      <c r="E40" s="671">
        <v>30</v>
      </c>
      <c r="F40" s="671">
        <v>30</v>
      </c>
      <c r="G40" s="671">
        <v>29</v>
      </c>
      <c r="H40" s="559"/>
      <c r="I40" s="560"/>
      <c r="J40" s="560"/>
      <c r="K40" s="561"/>
    </row>
    <row r="41" spans="2:11" ht="15" customHeight="1">
      <c r="B41" s="670" t="s">
        <v>881</v>
      </c>
      <c r="C41" s="671" t="s">
        <v>624</v>
      </c>
      <c r="D41" s="671">
        <v>27</v>
      </c>
      <c r="E41" s="671">
        <v>27</v>
      </c>
      <c r="F41" s="671">
        <v>27</v>
      </c>
      <c r="G41" s="671">
        <v>26</v>
      </c>
      <c r="H41" s="559"/>
      <c r="I41" s="560"/>
      <c r="J41" s="560"/>
      <c r="K41" s="561"/>
    </row>
    <row r="42" spans="2:11" ht="15" customHeight="1">
      <c r="B42" s="670" t="s">
        <v>882</v>
      </c>
      <c r="C42" s="671" t="s">
        <v>624</v>
      </c>
      <c r="D42" s="671">
        <v>28</v>
      </c>
      <c r="E42" s="671">
        <v>28</v>
      </c>
      <c r="F42" s="671">
        <v>28</v>
      </c>
      <c r="G42" s="671">
        <v>28</v>
      </c>
      <c r="H42" s="559"/>
      <c r="I42" s="560"/>
      <c r="J42" s="560"/>
      <c r="K42" s="561"/>
    </row>
    <row r="43" spans="2:11" ht="15" customHeight="1">
      <c r="B43" s="670" t="s">
        <v>883</v>
      </c>
      <c r="C43" s="671" t="s">
        <v>624</v>
      </c>
      <c r="D43" s="671">
        <v>26</v>
      </c>
      <c r="E43" s="671">
        <v>26</v>
      </c>
      <c r="F43" s="671">
        <v>26</v>
      </c>
      <c r="G43" s="671">
        <v>26</v>
      </c>
      <c r="H43" s="1293"/>
      <c r="I43" s="560"/>
      <c r="J43" s="560"/>
      <c r="K43" s="561"/>
    </row>
    <row r="44" spans="2:11" ht="15" customHeight="1">
      <c r="B44" s="670" t="s">
        <v>884</v>
      </c>
      <c r="C44" s="671" t="s">
        <v>624</v>
      </c>
      <c r="D44" s="671">
        <v>27</v>
      </c>
      <c r="E44" s="671">
        <v>27</v>
      </c>
      <c r="F44" s="671">
        <v>27</v>
      </c>
      <c r="G44" s="671">
        <v>27</v>
      </c>
      <c r="H44" s="559"/>
      <c r="I44" s="560"/>
      <c r="J44" s="560"/>
      <c r="K44" s="561"/>
    </row>
    <row r="45" spans="2:11" ht="15" customHeight="1">
      <c r="B45" s="670" t="s">
        <v>885</v>
      </c>
      <c r="C45" s="671" t="s">
        <v>624</v>
      </c>
      <c r="D45" s="671">
        <v>26</v>
      </c>
      <c r="E45" s="671">
        <v>26</v>
      </c>
      <c r="F45" s="671">
        <v>26</v>
      </c>
      <c r="G45" s="671">
        <v>26</v>
      </c>
      <c r="H45" s="559"/>
      <c r="I45" s="560"/>
      <c r="J45" s="560"/>
      <c r="K45" s="561"/>
    </row>
    <row r="46" spans="2:11" ht="15" customHeight="1">
      <c r="B46" s="670" t="s">
        <v>886</v>
      </c>
      <c r="C46" s="671" t="s">
        <v>624</v>
      </c>
      <c r="D46" s="671">
        <v>28</v>
      </c>
      <c r="E46" s="671">
        <v>28</v>
      </c>
      <c r="F46" s="671">
        <v>28</v>
      </c>
      <c r="G46" s="671">
        <v>28</v>
      </c>
      <c r="H46" s="559"/>
      <c r="I46" s="560"/>
      <c r="J46" s="560"/>
      <c r="K46" s="561"/>
    </row>
    <row r="47" spans="2:11" ht="15" customHeight="1">
      <c r="B47" s="670" t="s">
        <v>887</v>
      </c>
      <c r="C47" s="671" t="s">
        <v>624</v>
      </c>
      <c r="D47" s="671">
        <v>27</v>
      </c>
      <c r="E47" s="671">
        <v>27</v>
      </c>
      <c r="F47" s="671">
        <v>27</v>
      </c>
      <c r="G47" s="671">
        <v>27</v>
      </c>
      <c r="H47" s="559"/>
      <c r="I47" s="560"/>
      <c r="J47" s="560"/>
      <c r="K47" s="561"/>
    </row>
    <row r="48" spans="2:11" ht="15" customHeight="1">
      <c r="B48" s="670" t="s">
        <v>888</v>
      </c>
      <c r="C48" s="671" t="s">
        <v>624</v>
      </c>
      <c r="D48" s="671">
        <v>29</v>
      </c>
      <c r="E48" s="671">
        <v>29</v>
      </c>
      <c r="F48" s="671">
        <v>29</v>
      </c>
      <c r="G48" s="671">
        <v>29</v>
      </c>
      <c r="H48" s="559"/>
      <c r="I48" s="560"/>
      <c r="J48" s="560"/>
      <c r="K48" s="561"/>
    </row>
    <row r="49" spans="2:11" ht="15" customHeight="1">
      <c r="B49" s="670" t="s">
        <v>889</v>
      </c>
      <c r="C49" s="671" t="s">
        <v>624</v>
      </c>
      <c r="D49" s="671">
        <v>27</v>
      </c>
      <c r="E49" s="671">
        <v>27</v>
      </c>
      <c r="F49" s="671">
        <v>27</v>
      </c>
      <c r="G49" s="671">
        <v>27</v>
      </c>
      <c r="H49" s="667"/>
      <c r="I49" s="668"/>
      <c r="J49" s="668"/>
      <c r="K49" s="669"/>
    </row>
    <row r="52" spans="2:11">
      <c r="B52" s="1816" t="s">
        <v>980</v>
      </c>
      <c r="C52" s="1817"/>
      <c r="D52" s="1817"/>
      <c r="E52" s="1817"/>
      <c r="F52" s="1817"/>
      <c r="G52" s="1817"/>
      <c r="H52" s="1817"/>
      <c r="I52" s="1817"/>
      <c r="J52" s="1817"/>
      <c r="K52" s="1817"/>
    </row>
    <row r="53" spans="2:11">
      <c r="B53" s="1731" t="s">
        <v>983</v>
      </c>
      <c r="C53" s="1732"/>
      <c r="D53" s="1732"/>
      <c r="E53" s="1732"/>
      <c r="F53" s="1732"/>
      <c r="G53" s="1732"/>
      <c r="H53" s="1732"/>
      <c r="I53" s="1732"/>
      <c r="J53" s="1732"/>
      <c r="K53" s="1732"/>
    </row>
    <row r="54" spans="2:11" ht="18" customHeight="1">
      <c r="B54" s="562"/>
      <c r="C54" s="1083" t="s">
        <v>52</v>
      </c>
      <c r="D54" s="1083" t="s">
        <v>53</v>
      </c>
      <c r="E54" s="1083" t="s">
        <v>54</v>
      </c>
      <c r="F54" s="1083" t="s">
        <v>55</v>
      </c>
      <c r="G54" s="1083" t="s">
        <v>56</v>
      </c>
      <c r="H54" s="1807"/>
      <c r="I54" s="1808"/>
      <c r="J54" s="1808"/>
      <c r="K54" s="1809"/>
    </row>
    <row r="55" spans="2:11" ht="18" customHeight="1">
      <c r="B55" s="563" t="s">
        <v>1578</v>
      </c>
      <c r="C55" s="1083">
        <v>28</v>
      </c>
      <c r="D55" s="1083">
        <v>23</v>
      </c>
      <c r="E55" s="1083">
        <v>23</v>
      </c>
      <c r="F55" s="1083">
        <v>23</v>
      </c>
      <c r="G55" s="1083">
        <v>23</v>
      </c>
      <c r="H55" s="1818" t="s">
        <v>1530</v>
      </c>
      <c r="I55" s="1819"/>
      <c r="J55" s="1819"/>
      <c r="K55" s="1820"/>
    </row>
    <row r="56" spans="2:11" ht="18" customHeight="1">
      <c r="B56" s="563" t="s">
        <v>1579</v>
      </c>
      <c r="C56" s="1083">
        <v>28</v>
      </c>
      <c r="D56" s="1465">
        <v>22</v>
      </c>
      <c r="E56" s="1465">
        <v>22</v>
      </c>
      <c r="F56" s="1465">
        <v>22</v>
      </c>
      <c r="G56" s="1465">
        <v>22</v>
      </c>
      <c r="H56" s="1821"/>
      <c r="I56" s="1822"/>
      <c r="J56" s="1822"/>
      <c r="K56" s="1823"/>
    </row>
    <row r="57" spans="2:11" ht="18" customHeight="1">
      <c r="B57" s="563" t="s">
        <v>1166</v>
      </c>
      <c r="C57" s="1083" t="s">
        <v>74</v>
      </c>
      <c r="D57" s="1083" t="s">
        <v>74</v>
      </c>
      <c r="E57" s="1083">
        <v>20</v>
      </c>
      <c r="F57" s="1083">
        <v>20</v>
      </c>
      <c r="G57" s="1083">
        <v>20</v>
      </c>
      <c r="H57" s="1821"/>
      <c r="I57" s="1822"/>
      <c r="J57" s="1822"/>
      <c r="K57" s="1823"/>
    </row>
    <row r="58" spans="2:11" ht="18" customHeight="1">
      <c r="B58" s="563" t="s">
        <v>1531</v>
      </c>
      <c r="C58" s="1083" t="s">
        <v>74</v>
      </c>
      <c r="D58" s="1083" t="s">
        <v>74</v>
      </c>
      <c r="E58" s="1083">
        <v>17</v>
      </c>
      <c r="F58" s="1083">
        <v>17</v>
      </c>
      <c r="G58" s="1083">
        <v>17</v>
      </c>
      <c r="H58" s="1824"/>
      <c r="I58" s="1825"/>
      <c r="J58" s="1825"/>
      <c r="K58" s="1826"/>
    </row>
    <row r="59" spans="2:11" ht="18" customHeight="1">
      <c r="B59" s="563" t="s">
        <v>776</v>
      </c>
      <c r="C59" s="1083">
        <v>30</v>
      </c>
      <c r="D59" s="1083">
        <v>24</v>
      </c>
      <c r="E59" s="1083">
        <v>24</v>
      </c>
      <c r="F59" s="1083">
        <v>24</v>
      </c>
      <c r="G59" s="1083">
        <v>24</v>
      </c>
      <c r="H59" s="1775" t="s">
        <v>1185</v>
      </c>
      <c r="I59" s="1776"/>
      <c r="J59" s="1776"/>
      <c r="K59" s="1777"/>
    </row>
    <row r="60" spans="2:11" ht="18" customHeight="1">
      <c r="B60" s="563" t="s">
        <v>1011</v>
      </c>
      <c r="C60" s="1083">
        <v>30</v>
      </c>
      <c r="D60" s="1083">
        <v>22.5</v>
      </c>
      <c r="E60" s="1083">
        <v>22.5</v>
      </c>
      <c r="F60" s="1083">
        <v>22.5</v>
      </c>
      <c r="G60" s="1083">
        <v>22.5</v>
      </c>
      <c r="H60" s="1778"/>
      <c r="I60" s="1779"/>
      <c r="J60" s="1779"/>
      <c r="K60" s="1780"/>
    </row>
    <row r="61" spans="2:11" ht="18" customHeight="1">
      <c r="B61" s="563" t="s">
        <v>1012</v>
      </c>
      <c r="C61" s="1222" t="s">
        <v>74</v>
      </c>
      <c r="D61" s="1222" t="s">
        <v>74</v>
      </c>
      <c r="E61" s="1222">
        <v>20</v>
      </c>
      <c r="F61" s="1222">
        <v>20</v>
      </c>
      <c r="G61" s="1222">
        <v>20</v>
      </c>
      <c r="H61" s="1778"/>
      <c r="I61" s="1779"/>
      <c r="J61" s="1779"/>
      <c r="K61" s="1780"/>
    </row>
    <row r="62" spans="2:11" ht="18" customHeight="1">
      <c r="B62" s="563" t="s">
        <v>1577</v>
      </c>
      <c r="C62" s="1222" t="s">
        <v>74</v>
      </c>
      <c r="D62" s="1222" t="s">
        <v>74</v>
      </c>
      <c r="E62" s="1466">
        <v>18</v>
      </c>
      <c r="F62" s="1466">
        <v>18</v>
      </c>
      <c r="G62" s="1466">
        <v>18</v>
      </c>
      <c r="H62" s="1806"/>
      <c r="I62" s="1782"/>
      <c r="J62" s="1782"/>
      <c r="K62" s="1783"/>
    </row>
    <row r="63" spans="2:11" ht="18" customHeight="1">
      <c r="B63" s="845" t="s">
        <v>1186</v>
      </c>
      <c r="C63" s="1222" t="s">
        <v>1582</v>
      </c>
      <c r="D63" s="1449">
        <v>30</v>
      </c>
      <c r="E63" s="1449">
        <v>30</v>
      </c>
      <c r="F63" s="1449">
        <v>30</v>
      </c>
      <c r="G63" s="1449">
        <v>30</v>
      </c>
      <c r="H63" s="1775" t="s">
        <v>1528</v>
      </c>
      <c r="I63" s="1776"/>
      <c r="J63" s="1776"/>
      <c r="K63" s="1777"/>
    </row>
    <row r="64" spans="2:11" ht="18" customHeight="1">
      <c r="B64" s="579" t="s">
        <v>1549</v>
      </c>
      <c r="C64" s="1222" t="s">
        <v>1582</v>
      </c>
      <c r="D64" s="1222" t="s">
        <v>1582</v>
      </c>
      <c r="E64" s="1449">
        <v>25</v>
      </c>
      <c r="F64" s="1449">
        <v>25</v>
      </c>
      <c r="G64" s="1449">
        <v>25</v>
      </c>
      <c r="H64" s="1778"/>
      <c r="I64" s="1779"/>
      <c r="J64" s="1779"/>
      <c r="K64" s="1780"/>
    </row>
    <row r="65" spans="2:11" ht="18" customHeight="1">
      <c r="B65" s="579" t="s">
        <v>1187</v>
      </c>
      <c r="C65" s="1222" t="s">
        <v>1582</v>
      </c>
      <c r="D65" s="1222" t="s">
        <v>1582</v>
      </c>
      <c r="E65" s="1449">
        <v>26</v>
      </c>
      <c r="F65" s="1449">
        <v>26</v>
      </c>
      <c r="G65" s="1449">
        <v>26</v>
      </c>
      <c r="H65" s="1778"/>
      <c r="I65" s="1779"/>
      <c r="J65" s="1779"/>
      <c r="K65" s="1780"/>
    </row>
    <row r="66" spans="2:11" ht="18" customHeight="1">
      <c r="B66" s="579" t="s">
        <v>1188</v>
      </c>
      <c r="C66" s="1222" t="s">
        <v>1582</v>
      </c>
      <c r="D66" s="1222" t="s">
        <v>1582</v>
      </c>
      <c r="E66" s="1083">
        <v>22</v>
      </c>
      <c r="F66" s="1083">
        <v>22</v>
      </c>
      <c r="G66" s="1083">
        <v>22</v>
      </c>
      <c r="H66" s="1781"/>
      <c r="I66" s="1782"/>
      <c r="J66" s="1782"/>
      <c r="K66" s="1783"/>
    </row>
    <row r="67" spans="2:11" ht="18" customHeight="1">
      <c r="B67" s="845" t="s">
        <v>860</v>
      </c>
      <c r="C67" s="1222" t="s">
        <v>1330</v>
      </c>
      <c r="D67" s="1448">
        <v>21</v>
      </c>
      <c r="E67" s="1448">
        <v>21</v>
      </c>
      <c r="F67" s="1448">
        <v>21</v>
      </c>
      <c r="G67" s="1448">
        <v>21</v>
      </c>
      <c r="H67" s="1775" t="s">
        <v>1529</v>
      </c>
      <c r="I67" s="1776"/>
      <c r="J67" s="1776"/>
      <c r="K67" s="1777"/>
    </row>
    <row r="68" spans="2:11" ht="18" customHeight="1">
      <c r="B68" s="579" t="s">
        <v>1527</v>
      </c>
      <c r="C68" s="1222" t="s">
        <v>1330</v>
      </c>
      <c r="D68" s="1447">
        <v>20.5</v>
      </c>
      <c r="E68" s="1447">
        <v>20.5</v>
      </c>
      <c r="F68" s="1447">
        <v>20.5</v>
      </c>
      <c r="G68" s="1447">
        <v>20.5</v>
      </c>
      <c r="H68" s="1778"/>
      <c r="I68" s="1779"/>
      <c r="J68" s="1779"/>
      <c r="K68" s="1780"/>
    </row>
    <row r="69" spans="2:11" ht="18" customHeight="1">
      <c r="B69" s="579" t="s">
        <v>1536</v>
      </c>
      <c r="C69" s="1222" t="s">
        <v>1330</v>
      </c>
      <c r="D69" s="1447" t="s">
        <v>624</v>
      </c>
      <c r="E69" s="1446">
        <v>19</v>
      </c>
      <c r="F69" s="1446">
        <v>19</v>
      </c>
      <c r="G69" s="1446">
        <v>19</v>
      </c>
      <c r="H69" s="1778"/>
      <c r="I69" s="1779"/>
      <c r="J69" s="1779"/>
      <c r="K69" s="1780"/>
    </row>
    <row r="70" spans="2:11" ht="18" customHeight="1">
      <c r="B70" s="579" t="s">
        <v>1537</v>
      </c>
      <c r="C70" s="1222" t="s">
        <v>1330</v>
      </c>
      <c r="D70" s="1447" t="s">
        <v>624</v>
      </c>
      <c r="E70" s="1446">
        <v>17</v>
      </c>
      <c r="F70" s="1446">
        <v>17</v>
      </c>
      <c r="G70" s="1446">
        <v>17</v>
      </c>
      <c r="H70" s="1781"/>
      <c r="I70" s="1782"/>
      <c r="J70" s="1782"/>
      <c r="K70" s="1783"/>
    </row>
    <row r="71" spans="2:11">
      <c r="B71" s="972"/>
    </row>
    <row r="72" spans="2:11">
      <c r="B72" s="1713" t="s">
        <v>891</v>
      </c>
      <c r="C72" s="1713"/>
      <c r="D72" s="1713"/>
      <c r="E72" s="1713"/>
      <c r="F72" s="1713"/>
      <c r="G72" s="1713"/>
      <c r="H72" s="1713"/>
      <c r="I72" s="1713"/>
      <c r="J72" s="1713"/>
      <c r="K72" s="1713"/>
    </row>
    <row r="73" spans="2:11">
      <c r="B73" s="1711" t="s">
        <v>892</v>
      </c>
      <c r="C73" s="1712"/>
      <c r="D73" s="1712"/>
      <c r="E73" s="1712"/>
      <c r="F73" s="1712"/>
      <c r="G73" s="1795"/>
      <c r="H73" s="1712"/>
      <c r="I73" s="1712"/>
      <c r="J73" s="1712"/>
      <c r="K73" s="1712"/>
    </row>
    <row r="74" spans="2:11">
      <c r="B74" s="564"/>
      <c r="C74" s="565" t="s">
        <v>52</v>
      </c>
      <c r="D74" s="566" t="s">
        <v>53</v>
      </c>
      <c r="E74" s="566" t="s">
        <v>55</v>
      </c>
      <c r="F74" s="566" t="s">
        <v>56</v>
      </c>
      <c r="G74" s="1784" t="s">
        <v>893</v>
      </c>
      <c r="H74" s="1785"/>
      <c r="I74" s="1785"/>
      <c r="J74" s="1785"/>
      <c r="K74" s="1786"/>
    </row>
    <row r="75" spans="2:11" ht="13.5">
      <c r="B75" s="567" t="s">
        <v>894</v>
      </c>
      <c r="C75" s="568"/>
      <c r="D75" s="569"/>
      <c r="E75" s="570"/>
      <c r="F75" s="570"/>
      <c r="G75" s="1760" t="s">
        <v>895</v>
      </c>
      <c r="H75" s="1761"/>
      <c r="I75" s="1761"/>
      <c r="J75" s="1761"/>
      <c r="K75" s="1762"/>
    </row>
    <row r="76" spans="2:11">
      <c r="B76" s="571" t="s">
        <v>812</v>
      </c>
      <c r="C76" s="572">
        <v>53</v>
      </c>
      <c r="D76" s="572">
        <v>17</v>
      </c>
      <c r="E76" s="572">
        <v>17</v>
      </c>
      <c r="F76" s="572">
        <v>17</v>
      </c>
      <c r="G76" s="573"/>
      <c r="H76" s="574"/>
      <c r="I76" s="140"/>
      <c r="J76" s="140"/>
      <c r="K76" s="575"/>
    </row>
    <row r="77" spans="2:11">
      <c r="B77" s="571" t="s">
        <v>811</v>
      </c>
      <c r="C77" s="572">
        <v>68</v>
      </c>
      <c r="D77" s="572">
        <v>19</v>
      </c>
      <c r="E77" s="572">
        <v>19</v>
      </c>
      <c r="F77" s="572">
        <v>19</v>
      </c>
      <c r="G77" s="573"/>
      <c r="H77" s="574"/>
      <c r="I77" s="140"/>
      <c r="J77" s="140"/>
      <c r="K77" s="575"/>
    </row>
    <row r="78" spans="2:11">
      <c r="B78" s="571" t="s">
        <v>809</v>
      </c>
      <c r="C78" s="572">
        <v>63</v>
      </c>
      <c r="D78" s="572">
        <v>25</v>
      </c>
      <c r="E78" s="572">
        <v>25</v>
      </c>
      <c r="F78" s="572">
        <v>25</v>
      </c>
      <c r="G78" s="573"/>
      <c r="H78" s="574"/>
      <c r="I78" s="140"/>
      <c r="J78" s="140"/>
      <c r="K78" s="575"/>
    </row>
    <row r="79" spans="2:11">
      <c r="B79" s="571" t="s">
        <v>896</v>
      </c>
      <c r="C79" s="572">
        <v>73</v>
      </c>
      <c r="D79" s="572">
        <v>27</v>
      </c>
      <c r="E79" s="572">
        <v>27</v>
      </c>
      <c r="F79" s="572">
        <v>27</v>
      </c>
      <c r="G79" s="573"/>
      <c r="H79" s="574"/>
      <c r="I79" s="140"/>
      <c r="J79" s="140"/>
      <c r="K79" s="575"/>
    </row>
    <row r="80" spans="2:11">
      <c r="B80" s="571" t="s">
        <v>897</v>
      </c>
      <c r="C80" s="572">
        <v>78</v>
      </c>
      <c r="D80" s="572">
        <v>73</v>
      </c>
      <c r="E80" s="572">
        <v>72</v>
      </c>
      <c r="F80" s="572">
        <v>71</v>
      </c>
      <c r="G80" s="573"/>
      <c r="H80" s="574"/>
      <c r="I80" s="140"/>
      <c r="J80" s="140"/>
      <c r="K80" s="575"/>
    </row>
    <row r="81" spans="2:19">
      <c r="B81" s="567" t="s">
        <v>814</v>
      </c>
      <c r="C81" s="572">
        <v>40.700000000000003</v>
      </c>
      <c r="D81" s="572">
        <v>25.5</v>
      </c>
      <c r="E81" s="572">
        <v>25.5</v>
      </c>
      <c r="F81" s="572">
        <v>25.5</v>
      </c>
      <c r="G81" s="1787" t="s">
        <v>898</v>
      </c>
      <c r="H81" s="1788"/>
      <c r="I81" s="576"/>
      <c r="J81" s="577"/>
      <c r="K81" s="578"/>
    </row>
    <row r="82" spans="2:19">
      <c r="B82" s="567" t="s">
        <v>824</v>
      </c>
      <c r="C82" s="579">
        <v>32.799999999999997</v>
      </c>
      <c r="D82" s="579">
        <v>28.6</v>
      </c>
      <c r="E82" s="579">
        <v>27.6</v>
      </c>
      <c r="F82" s="579">
        <v>26.6</v>
      </c>
      <c r="G82" s="580"/>
      <c r="H82" s="574"/>
      <c r="I82" s="540"/>
      <c r="J82" s="577"/>
      <c r="K82" s="578"/>
    </row>
    <row r="83" spans="2:19">
      <c r="B83" s="567" t="s">
        <v>776</v>
      </c>
      <c r="C83" s="572">
        <v>43.6</v>
      </c>
      <c r="D83" s="572">
        <v>38.6</v>
      </c>
      <c r="E83" s="572">
        <v>36.6</v>
      </c>
      <c r="F83" s="572">
        <v>35.6</v>
      </c>
      <c r="G83" s="580"/>
      <c r="H83" s="574"/>
      <c r="I83" s="540"/>
      <c r="J83" s="577"/>
      <c r="K83" s="578"/>
    </row>
    <row r="84" spans="2:19" ht="18" customHeight="1">
      <c r="B84" s="567" t="s">
        <v>779</v>
      </c>
      <c r="C84" s="581">
        <v>30.8</v>
      </c>
      <c r="D84" s="581">
        <v>26.5</v>
      </c>
      <c r="E84" s="582">
        <v>25.5</v>
      </c>
      <c r="F84" s="582">
        <v>24.5</v>
      </c>
      <c r="G84" s="573"/>
      <c r="H84" s="574"/>
      <c r="I84" s="540"/>
      <c r="J84" s="577"/>
      <c r="K84" s="578"/>
    </row>
    <row r="85" spans="2:19" ht="18" customHeight="1">
      <c r="B85" s="567" t="s">
        <v>890</v>
      </c>
      <c r="C85" s="581">
        <v>30</v>
      </c>
      <c r="D85" s="581">
        <v>30</v>
      </c>
      <c r="E85" s="582">
        <v>30</v>
      </c>
      <c r="F85" s="967">
        <v>30</v>
      </c>
      <c r="G85" s="971"/>
      <c r="H85" s="969"/>
      <c r="I85" s="968"/>
      <c r="J85" s="970"/>
      <c r="K85" s="973"/>
    </row>
    <row r="86" spans="2:19" ht="18" customHeight="1"/>
    <row r="87" spans="2:19" ht="18" customHeight="1">
      <c r="B87" s="1789" t="s">
        <v>899</v>
      </c>
      <c r="C87" s="1790"/>
      <c r="D87" s="1790"/>
      <c r="E87" s="1790"/>
      <c r="F87" s="1790"/>
      <c r="G87" s="1790"/>
      <c r="H87" s="1790"/>
      <c r="I87" s="1790"/>
      <c r="J87" s="1790"/>
      <c r="K87" s="1791"/>
    </row>
    <row r="88" spans="2:19" ht="20" customHeight="1">
      <c r="B88" s="1792" t="s">
        <v>935</v>
      </c>
      <c r="C88" s="1793"/>
      <c r="D88" s="1793"/>
      <c r="E88" s="1793"/>
      <c r="F88" s="1793"/>
      <c r="G88" s="1793"/>
      <c r="H88" s="1793"/>
      <c r="I88" s="1793"/>
      <c r="J88" s="1793"/>
      <c r="K88" s="1794"/>
    </row>
    <row r="89" spans="2:19" s="21" customFormat="1" ht="18" customHeight="1">
      <c r="B89" s="1708" t="s">
        <v>900</v>
      </c>
      <c r="C89" s="1709"/>
      <c r="D89" s="1709"/>
      <c r="E89" s="1709"/>
      <c r="F89" s="1709"/>
      <c r="G89" s="1709"/>
      <c r="H89" s="1709"/>
      <c r="I89" s="1709"/>
      <c r="J89" s="1709"/>
      <c r="K89" s="1710"/>
      <c r="L89" s="1319"/>
      <c r="M89" s="1320"/>
      <c r="N89" s="1321"/>
      <c r="O89" s="1321"/>
      <c r="P89" s="1321"/>
      <c r="Q89" s="1321"/>
      <c r="R89" s="1321"/>
      <c r="S89" s="1321"/>
    </row>
    <row r="90" spans="2:19" ht="18" customHeight="1">
      <c r="B90" s="583"/>
      <c r="C90" s="584" t="s">
        <v>52</v>
      </c>
      <c r="D90" s="584" t="s">
        <v>53</v>
      </c>
      <c r="E90" s="584" t="s">
        <v>54</v>
      </c>
      <c r="F90" s="584" t="s">
        <v>55</v>
      </c>
      <c r="G90" s="584" t="s">
        <v>56</v>
      </c>
      <c r="H90" s="585"/>
      <c r="I90" s="586"/>
      <c r="J90" s="587"/>
      <c r="K90" s="588"/>
    </row>
    <row r="91" spans="2:19" ht="18" customHeight="1">
      <c r="B91" s="563" t="s">
        <v>776</v>
      </c>
      <c r="C91" s="534">
        <v>35</v>
      </c>
      <c r="D91" s="534">
        <v>30</v>
      </c>
      <c r="E91" s="534">
        <f>D91-1</f>
        <v>29</v>
      </c>
      <c r="F91" s="534">
        <f>E91-1</f>
        <v>28</v>
      </c>
      <c r="G91" s="534">
        <f>F91-1</f>
        <v>27</v>
      </c>
      <c r="H91" s="1739" t="s">
        <v>1167</v>
      </c>
      <c r="I91" s="1740"/>
      <c r="J91" s="1740"/>
      <c r="K91" s="1741"/>
    </row>
    <row r="92" spans="2:19" ht="18" customHeight="1">
      <c r="B92" s="563" t="s">
        <v>1043</v>
      </c>
      <c r="C92" s="846" t="s">
        <v>74</v>
      </c>
      <c r="D92" s="846" t="s">
        <v>74</v>
      </c>
      <c r="E92" s="534">
        <v>21</v>
      </c>
      <c r="F92" s="534">
        <f t="shared" ref="F92:G100" si="0">E92-1</f>
        <v>20</v>
      </c>
      <c r="G92" s="534">
        <f t="shared" si="0"/>
        <v>19</v>
      </c>
      <c r="H92" s="1742"/>
      <c r="I92" s="1743"/>
      <c r="J92" s="1743"/>
      <c r="K92" s="1744"/>
    </row>
    <row r="93" spans="2:19" ht="18" customHeight="1">
      <c r="B93" s="563" t="s">
        <v>1518</v>
      </c>
      <c r="C93" s="534">
        <v>37</v>
      </c>
      <c r="D93" s="534">
        <v>31.5</v>
      </c>
      <c r="E93" s="534">
        <f>D93-1</f>
        <v>30.5</v>
      </c>
      <c r="F93" s="534">
        <f>E93-1</f>
        <v>29.5</v>
      </c>
      <c r="G93" s="534">
        <f>F93-1</f>
        <v>28.5</v>
      </c>
      <c r="H93" s="1751" t="s">
        <v>1520</v>
      </c>
      <c r="I93" s="1752"/>
      <c r="J93" s="1752"/>
      <c r="K93" s="1753"/>
    </row>
    <row r="94" spans="2:19" ht="18" customHeight="1">
      <c r="B94" s="563" t="s">
        <v>1519</v>
      </c>
      <c r="C94" s="846" t="s">
        <v>74</v>
      </c>
      <c r="D94" s="846" t="s">
        <v>74</v>
      </c>
      <c r="E94" s="534">
        <v>26.5</v>
      </c>
      <c r="F94" s="534">
        <f t="shared" ref="F94" si="1">E94-1</f>
        <v>25.5</v>
      </c>
      <c r="G94" s="534">
        <f t="shared" ref="G94" si="2">F94-1</f>
        <v>24.5</v>
      </c>
      <c r="H94" s="1796"/>
      <c r="I94" s="1755"/>
      <c r="J94" s="1755"/>
      <c r="K94" s="1756"/>
    </row>
    <row r="95" spans="2:19" ht="18" customHeight="1">
      <c r="B95" s="589" t="s">
        <v>894</v>
      </c>
      <c r="C95" s="806">
        <v>23</v>
      </c>
      <c r="D95" s="806">
        <v>18</v>
      </c>
      <c r="E95" s="806">
        <f>D95-1</f>
        <v>17</v>
      </c>
      <c r="F95" s="806">
        <f t="shared" si="0"/>
        <v>16</v>
      </c>
      <c r="G95" s="806">
        <f t="shared" si="0"/>
        <v>15</v>
      </c>
      <c r="H95" s="1739" t="s">
        <v>1168</v>
      </c>
      <c r="I95" s="1740"/>
      <c r="J95" s="1740"/>
      <c r="K95" s="1741"/>
    </row>
    <row r="96" spans="2:19" ht="18" customHeight="1">
      <c r="B96" s="589" t="s">
        <v>1044</v>
      </c>
      <c r="C96" s="846" t="s">
        <v>74</v>
      </c>
      <c r="D96" s="846" t="s">
        <v>74</v>
      </c>
      <c r="E96" s="806">
        <v>14</v>
      </c>
      <c r="F96" s="806">
        <f t="shared" si="0"/>
        <v>13</v>
      </c>
      <c r="G96" s="806">
        <f t="shared" si="0"/>
        <v>12</v>
      </c>
      <c r="H96" s="1742"/>
      <c r="I96" s="1743"/>
      <c r="J96" s="1743"/>
      <c r="K96" s="1744"/>
    </row>
    <row r="97" spans="2:11" ht="18" customHeight="1">
      <c r="B97" s="563" t="s">
        <v>890</v>
      </c>
      <c r="C97" s="806">
        <v>17</v>
      </c>
      <c r="D97" s="806">
        <v>13</v>
      </c>
      <c r="E97" s="806">
        <f>D97-1</f>
        <v>12</v>
      </c>
      <c r="F97" s="806">
        <f t="shared" si="0"/>
        <v>11</v>
      </c>
      <c r="G97" s="806">
        <f t="shared" si="0"/>
        <v>10</v>
      </c>
      <c r="H97" s="1745" t="s">
        <v>1074</v>
      </c>
      <c r="I97" s="1746"/>
      <c r="J97" s="1746"/>
      <c r="K97" s="1747"/>
    </row>
    <row r="98" spans="2:11" ht="18" customHeight="1">
      <c r="B98" s="563" t="s">
        <v>1045</v>
      </c>
      <c r="C98" s="1460" t="s">
        <v>74</v>
      </c>
      <c r="D98" s="1460" t="s">
        <v>74</v>
      </c>
      <c r="E98" s="534">
        <v>11</v>
      </c>
      <c r="F98" s="534">
        <f t="shared" si="0"/>
        <v>10</v>
      </c>
      <c r="G98" s="534">
        <f t="shared" si="0"/>
        <v>9</v>
      </c>
      <c r="H98" s="1748"/>
      <c r="I98" s="1749"/>
      <c r="J98" s="1749"/>
      <c r="K98" s="1750"/>
    </row>
    <row r="99" spans="2:11" ht="18" customHeight="1">
      <c r="B99" s="563" t="s">
        <v>1447</v>
      </c>
      <c r="C99" s="1461">
        <v>36</v>
      </c>
      <c r="D99" s="1461">
        <v>32</v>
      </c>
      <c r="E99" s="1461">
        <f>D99-1</f>
        <v>31</v>
      </c>
      <c r="F99" s="1461">
        <f t="shared" si="0"/>
        <v>30</v>
      </c>
      <c r="G99" s="1461">
        <f t="shared" si="0"/>
        <v>29</v>
      </c>
      <c r="H99" s="1739" t="s">
        <v>1266</v>
      </c>
      <c r="I99" s="1740"/>
      <c r="J99" s="1740"/>
      <c r="K99" s="1741"/>
    </row>
    <row r="100" spans="2:11" ht="18" customHeight="1">
      <c r="B100" s="563" t="s">
        <v>1046</v>
      </c>
      <c r="C100" s="1462" t="s">
        <v>74</v>
      </c>
      <c r="D100" s="1462" t="s">
        <v>74</v>
      </c>
      <c r="E100" s="1461">
        <v>26</v>
      </c>
      <c r="F100" s="1461">
        <f t="shared" si="0"/>
        <v>25</v>
      </c>
      <c r="G100" s="1461">
        <f t="shared" si="0"/>
        <v>24</v>
      </c>
      <c r="H100" s="1742"/>
      <c r="I100" s="1743"/>
      <c r="J100" s="1743"/>
      <c r="K100" s="1744"/>
    </row>
    <row r="101" spans="2:11" ht="18" customHeight="1">
      <c r="B101" s="563" t="s">
        <v>1446</v>
      </c>
      <c r="C101" s="806">
        <v>32</v>
      </c>
      <c r="D101" s="806">
        <v>27</v>
      </c>
      <c r="E101" s="806">
        <v>26</v>
      </c>
      <c r="F101" s="806">
        <v>25</v>
      </c>
      <c r="G101" s="806">
        <v>24</v>
      </c>
      <c r="H101" s="1751" t="s">
        <v>1506</v>
      </c>
      <c r="I101" s="1752"/>
      <c r="J101" s="1752"/>
      <c r="K101" s="1753"/>
    </row>
    <row r="102" spans="2:11" ht="18" customHeight="1">
      <c r="B102" s="563" t="s">
        <v>1046</v>
      </c>
      <c r="C102" s="846" t="s">
        <v>74</v>
      </c>
      <c r="D102" s="846" t="s">
        <v>74</v>
      </c>
      <c r="E102" s="806">
        <v>21</v>
      </c>
      <c r="F102" s="806">
        <v>20</v>
      </c>
      <c r="G102" s="806">
        <v>19</v>
      </c>
      <c r="H102" s="1754"/>
      <c r="I102" s="1755"/>
      <c r="J102" s="1755"/>
      <c r="K102" s="1756"/>
    </row>
    <row r="103" spans="2:11" ht="18" customHeight="1">
      <c r="B103" s="563" t="s">
        <v>1446</v>
      </c>
      <c r="C103" s="806">
        <f>C101+1</f>
        <v>33</v>
      </c>
      <c r="D103" s="806">
        <f t="shared" ref="D103:G103" si="3">D101+1</f>
        <v>28</v>
      </c>
      <c r="E103" s="806">
        <f t="shared" si="3"/>
        <v>27</v>
      </c>
      <c r="F103" s="806">
        <f t="shared" si="3"/>
        <v>26</v>
      </c>
      <c r="G103" s="806">
        <f t="shared" si="3"/>
        <v>25</v>
      </c>
      <c r="H103" s="1751" t="s">
        <v>1507</v>
      </c>
      <c r="I103" s="1752"/>
      <c r="J103" s="1752"/>
      <c r="K103" s="1753"/>
    </row>
    <row r="104" spans="2:11" ht="18" customHeight="1">
      <c r="B104" s="563" t="s">
        <v>1046</v>
      </c>
      <c r="C104" s="846" t="s">
        <v>74</v>
      </c>
      <c r="D104" s="846" t="s">
        <v>74</v>
      </c>
      <c r="E104" s="806">
        <f>E102+1</f>
        <v>22</v>
      </c>
      <c r="F104" s="806">
        <f t="shared" ref="F104:G104" si="4">F102+1</f>
        <v>21</v>
      </c>
      <c r="G104" s="806">
        <f t="shared" si="4"/>
        <v>20</v>
      </c>
      <c r="H104" s="1754"/>
      <c r="I104" s="1755"/>
      <c r="J104" s="1755"/>
      <c r="K104" s="1756"/>
    </row>
    <row r="105" spans="2:11" ht="18" customHeight="1">
      <c r="B105" s="563" t="s">
        <v>1070</v>
      </c>
      <c r="C105" s="806">
        <v>19</v>
      </c>
      <c r="D105" s="806">
        <v>11</v>
      </c>
      <c r="E105" s="806">
        <v>11</v>
      </c>
      <c r="F105" s="806">
        <v>11</v>
      </c>
      <c r="G105" s="806">
        <v>11</v>
      </c>
      <c r="H105" s="1739" t="s">
        <v>1449</v>
      </c>
      <c r="I105" s="1740"/>
      <c r="J105" s="1740"/>
      <c r="K105" s="1741"/>
    </row>
    <row r="106" spans="2:11" ht="18" customHeight="1">
      <c r="B106" s="563"/>
      <c r="C106" s="846" t="s">
        <v>74</v>
      </c>
      <c r="D106" s="846">
        <v>9</v>
      </c>
      <c r="E106" s="846">
        <v>9</v>
      </c>
      <c r="F106" s="846">
        <v>9</v>
      </c>
      <c r="G106" s="846">
        <v>9</v>
      </c>
      <c r="H106" s="1742"/>
      <c r="I106" s="1743"/>
      <c r="J106" s="1743"/>
      <c r="K106" s="1744"/>
    </row>
    <row r="107" spans="2:11" ht="20.5" customHeight="1">
      <c r="B107" s="1704" t="s">
        <v>1285</v>
      </c>
      <c r="C107" s="1704"/>
      <c r="D107" s="1704"/>
      <c r="E107" s="1704"/>
      <c r="F107" s="1704"/>
      <c r="G107" s="1704"/>
      <c r="H107" s="1704"/>
      <c r="I107" s="1704"/>
      <c r="J107" s="1704"/>
      <c r="K107" s="1704"/>
    </row>
    <row r="108" spans="2:11" ht="15" customHeight="1">
      <c r="B108" s="1705" t="s">
        <v>1257</v>
      </c>
      <c r="C108" s="1706"/>
      <c r="D108" s="1706"/>
      <c r="E108" s="1706"/>
      <c r="F108" s="1706"/>
      <c r="G108" s="1706"/>
      <c r="H108" s="1706"/>
      <c r="I108" s="1706"/>
      <c r="J108" s="1706"/>
      <c r="K108" s="1707"/>
    </row>
    <row r="109" spans="2:11" ht="15" customHeight="1">
      <c r="B109" s="1708" t="s">
        <v>919</v>
      </c>
      <c r="C109" s="1709"/>
      <c r="D109" s="1709"/>
      <c r="E109" s="1709"/>
      <c r="F109" s="1709"/>
      <c r="G109" s="1709"/>
      <c r="H109" s="1709"/>
      <c r="I109" s="1709"/>
      <c r="J109" s="1709"/>
      <c r="K109" s="1710"/>
    </row>
    <row r="110" spans="2:11" ht="15" customHeight="1">
      <c r="B110" s="1174"/>
      <c r="C110" s="1175" t="s">
        <v>52</v>
      </c>
      <c r="D110" s="1175" t="s">
        <v>53</v>
      </c>
      <c r="E110" s="1175" t="s">
        <v>858</v>
      </c>
      <c r="F110" s="1175" t="s">
        <v>920</v>
      </c>
      <c r="G110" s="1175" t="s">
        <v>921</v>
      </c>
      <c r="H110" s="597"/>
      <c r="I110" s="598"/>
      <c r="J110" s="599"/>
      <c r="K110" s="600"/>
    </row>
    <row r="111" spans="2:11" ht="15" customHeight="1">
      <c r="B111" s="1223" t="s">
        <v>814</v>
      </c>
      <c r="C111" s="534">
        <v>37</v>
      </c>
      <c r="D111" s="534">
        <v>28</v>
      </c>
      <c r="E111" s="534">
        <v>27</v>
      </c>
      <c r="F111" s="534">
        <v>25</v>
      </c>
      <c r="G111" s="534">
        <v>24</v>
      </c>
      <c r="H111" s="141"/>
      <c r="I111" s="601"/>
      <c r="J111" s="601"/>
      <c r="K111" s="602"/>
    </row>
    <row r="112" spans="2:11" ht="15" customHeight="1">
      <c r="B112" s="1224" t="s">
        <v>811</v>
      </c>
      <c r="C112" s="534">
        <v>38</v>
      </c>
      <c r="D112" s="534">
        <v>29</v>
      </c>
      <c r="E112" s="534">
        <v>28</v>
      </c>
      <c r="F112" s="534">
        <v>26</v>
      </c>
      <c r="G112" s="534">
        <v>25</v>
      </c>
      <c r="H112" s="141"/>
      <c r="I112" s="601"/>
      <c r="J112" s="601"/>
      <c r="K112" s="602"/>
    </row>
    <row r="113" spans="2:11" ht="15" customHeight="1">
      <c r="B113" s="1225" t="s">
        <v>809</v>
      </c>
      <c r="C113" s="534">
        <v>36</v>
      </c>
      <c r="D113" s="534">
        <v>29</v>
      </c>
      <c r="E113" s="534">
        <v>28</v>
      </c>
      <c r="F113" s="534">
        <v>26</v>
      </c>
      <c r="G113" s="534">
        <v>25</v>
      </c>
      <c r="H113" s="141"/>
      <c r="I113" s="601"/>
      <c r="J113" s="601"/>
      <c r="K113" s="602"/>
    </row>
    <row r="114" spans="2:11" ht="15" customHeight="1">
      <c r="B114" s="1225" t="s">
        <v>813</v>
      </c>
      <c r="C114" s="534">
        <v>36</v>
      </c>
      <c r="D114" s="534">
        <v>29</v>
      </c>
      <c r="E114" s="534">
        <v>28</v>
      </c>
      <c r="F114" s="534">
        <v>26</v>
      </c>
      <c r="G114" s="534">
        <v>25</v>
      </c>
      <c r="H114" s="141"/>
      <c r="I114" s="601"/>
      <c r="J114" s="601"/>
      <c r="K114" s="602"/>
    </row>
    <row r="115" spans="2:11" ht="15" customHeight="1">
      <c r="B115" s="1225" t="s">
        <v>812</v>
      </c>
      <c r="C115" s="534">
        <v>36</v>
      </c>
      <c r="D115" s="534">
        <v>29</v>
      </c>
      <c r="E115" s="534">
        <v>28</v>
      </c>
      <c r="F115" s="534">
        <v>26</v>
      </c>
      <c r="G115" s="534">
        <v>25</v>
      </c>
      <c r="H115" s="141"/>
      <c r="I115" s="601"/>
      <c r="J115" s="601"/>
      <c r="K115" s="602"/>
    </row>
    <row r="116" spans="2:11" ht="15" customHeight="1">
      <c r="B116" s="1225" t="s">
        <v>776</v>
      </c>
      <c r="C116" s="534">
        <v>45</v>
      </c>
      <c r="D116" s="534">
        <v>31</v>
      </c>
      <c r="E116" s="534">
        <v>30</v>
      </c>
      <c r="F116" s="534">
        <v>28</v>
      </c>
      <c r="G116" s="534">
        <v>27</v>
      </c>
      <c r="H116" s="141"/>
      <c r="I116" s="601"/>
      <c r="J116" s="601"/>
      <c r="K116" s="602"/>
    </row>
    <row r="117" spans="2:11" ht="15" customHeight="1">
      <c r="B117" s="1225" t="s">
        <v>794</v>
      </c>
      <c r="C117" s="534">
        <v>45</v>
      </c>
      <c r="D117" s="534">
        <v>31</v>
      </c>
      <c r="E117" s="534">
        <v>30</v>
      </c>
      <c r="F117" s="534">
        <v>28</v>
      </c>
      <c r="G117" s="534">
        <v>27</v>
      </c>
      <c r="H117" s="141"/>
      <c r="I117" s="601"/>
      <c r="J117" s="601"/>
      <c r="K117" s="602"/>
    </row>
    <row r="118" spans="2:11" ht="15" customHeight="1">
      <c r="B118" s="1225" t="s">
        <v>774</v>
      </c>
      <c r="C118" s="534">
        <v>45</v>
      </c>
      <c r="D118" s="534">
        <v>31</v>
      </c>
      <c r="E118" s="534">
        <v>30</v>
      </c>
      <c r="F118" s="534">
        <v>28</v>
      </c>
      <c r="G118" s="534">
        <v>27</v>
      </c>
      <c r="H118" s="141"/>
      <c r="I118" s="601"/>
      <c r="J118" s="601"/>
      <c r="K118" s="602"/>
    </row>
    <row r="119" spans="2:11" ht="15" customHeight="1">
      <c r="B119" s="1225" t="s">
        <v>773</v>
      </c>
      <c r="C119" s="534">
        <v>45</v>
      </c>
      <c r="D119" s="534">
        <v>31</v>
      </c>
      <c r="E119" s="534">
        <v>30</v>
      </c>
      <c r="F119" s="534">
        <v>28</v>
      </c>
      <c r="G119" s="534">
        <v>27</v>
      </c>
      <c r="H119" s="141"/>
      <c r="I119" s="601"/>
      <c r="J119" s="601"/>
      <c r="K119" s="602"/>
    </row>
    <row r="120" spans="2:11" ht="15" customHeight="1">
      <c r="B120" s="1225" t="s">
        <v>781</v>
      </c>
      <c r="C120" s="534">
        <v>45</v>
      </c>
      <c r="D120" s="534">
        <v>31</v>
      </c>
      <c r="E120" s="534">
        <v>30</v>
      </c>
      <c r="F120" s="534">
        <v>28</v>
      </c>
      <c r="G120" s="534">
        <v>27</v>
      </c>
      <c r="H120" s="141"/>
      <c r="I120" s="601"/>
      <c r="J120" s="601"/>
      <c r="K120" s="602"/>
    </row>
    <row r="121" spans="2:11" ht="15" customHeight="1">
      <c r="B121" s="1225" t="s">
        <v>777</v>
      </c>
      <c r="C121" s="534">
        <v>45</v>
      </c>
      <c r="D121" s="534">
        <v>31</v>
      </c>
      <c r="E121" s="534">
        <v>30</v>
      </c>
      <c r="F121" s="534">
        <v>28</v>
      </c>
      <c r="G121" s="534">
        <v>27</v>
      </c>
      <c r="H121" s="141"/>
      <c r="I121" s="601"/>
      <c r="J121" s="601"/>
      <c r="K121" s="602"/>
    </row>
    <row r="122" spans="2:11" ht="15" customHeight="1">
      <c r="B122" s="1226" t="s">
        <v>260</v>
      </c>
      <c r="C122" s="534">
        <v>49</v>
      </c>
      <c r="D122" s="534">
        <v>38</v>
      </c>
      <c r="E122" s="534">
        <v>37</v>
      </c>
      <c r="F122" s="534">
        <v>35</v>
      </c>
      <c r="G122" s="534">
        <v>34</v>
      </c>
      <c r="H122" s="141"/>
      <c r="I122" s="601"/>
      <c r="J122" s="601"/>
      <c r="K122" s="602"/>
    </row>
    <row r="123" spans="2:11" ht="15" customHeight="1">
      <c r="B123" s="1226" t="s">
        <v>262</v>
      </c>
      <c r="C123" s="534">
        <v>49</v>
      </c>
      <c r="D123" s="534">
        <v>38</v>
      </c>
      <c r="E123" s="534">
        <v>37</v>
      </c>
      <c r="F123" s="534">
        <v>35</v>
      </c>
      <c r="G123" s="534">
        <v>34</v>
      </c>
      <c r="H123" s="141"/>
      <c r="I123" s="601"/>
      <c r="J123" s="601"/>
      <c r="K123" s="602"/>
    </row>
    <row r="124" spans="2:11" ht="15" customHeight="1">
      <c r="B124" s="1226" t="s">
        <v>289</v>
      </c>
      <c r="C124" s="534">
        <v>49</v>
      </c>
      <c r="D124" s="534">
        <v>38</v>
      </c>
      <c r="E124" s="534">
        <v>37</v>
      </c>
      <c r="F124" s="534">
        <v>35</v>
      </c>
      <c r="G124" s="534">
        <v>34</v>
      </c>
      <c r="H124" s="141"/>
      <c r="I124" s="601"/>
      <c r="J124" s="601"/>
      <c r="K124" s="602"/>
    </row>
    <row r="125" spans="2:11" ht="15" customHeight="1">
      <c r="B125" s="1226" t="s">
        <v>176</v>
      </c>
      <c r="C125" s="534">
        <v>49</v>
      </c>
      <c r="D125" s="534">
        <v>38</v>
      </c>
      <c r="E125" s="534">
        <v>37</v>
      </c>
      <c r="F125" s="534">
        <v>35</v>
      </c>
      <c r="G125" s="534">
        <v>34</v>
      </c>
      <c r="H125" s="141"/>
      <c r="I125" s="601"/>
      <c r="J125" s="601"/>
      <c r="K125" s="602"/>
    </row>
    <row r="126" spans="2:11" ht="15" customHeight="1">
      <c r="B126" s="1226" t="s">
        <v>178</v>
      </c>
      <c r="C126" s="534">
        <v>49</v>
      </c>
      <c r="D126" s="534">
        <v>38</v>
      </c>
      <c r="E126" s="534">
        <v>37</v>
      </c>
      <c r="F126" s="534">
        <v>35</v>
      </c>
      <c r="G126" s="534">
        <v>34</v>
      </c>
      <c r="H126" s="603"/>
      <c r="I126" s="604"/>
      <c r="J126" s="604"/>
      <c r="K126" s="605"/>
    </row>
    <row r="127" spans="2:11" ht="15" customHeight="1"/>
    <row r="128" spans="2:11" ht="15" customHeight="1">
      <c r="B128" s="956" t="s">
        <v>1258</v>
      </c>
      <c r="C128" s="606"/>
      <c r="D128" s="606"/>
      <c r="E128" s="606"/>
      <c r="F128" s="606"/>
      <c r="G128" s="606"/>
      <c r="H128" s="606"/>
      <c r="I128" s="606"/>
      <c r="J128" s="606"/>
      <c r="K128" s="607"/>
    </row>
    <row r="129" spans="2:11" ht="15" customHeight="1">
      <c r="B129" s="1711" t="s">
        <v>922</v>
      </c>
      <c r="C129" s="1712"/>
      <c r="D129" s="1712"/>
      <c r="E129" s="1712"/>
      <c r="F129" s="1712"/>
      <c r="G129" s="1712"/>
      <c r="H129" s="1712"/>
      <c r="I129" s="1712"/>
      <c r="J129" s="1712"/>
      <c r="K129" s="1712"/>
    </row>
    <row r="130" spans="2:11" ht="15" customHeight="1">
      <c r="B130" s="1731" t="s">
        <v>923</v>
      </c>
      <c r="C130" s="1732"/>
      <c r="D130" s="1732"/>
      <c r="E130" s="1732"/>
      <c r="F130" s="1732"/>
      <c r="G130" s="1732"/>
      <c r="H130" s="1732"/>
      <c r="I130" s="1732"/>
      <c r="J130" s="1732"/>
      <c r="K130" s="1732"/>
    </row>
    <row r="131" spans="2:11" ht="15" customHeight="1">
      <c r="B131" s="584"/>
      <c r="C131" s="565" t="s">
        <v>52</v>
      </c>
      <c r="D131" s="565" t="s">
        <v>53</v>
      </c>
      <c r="E131" s="565" t="s">
        <v>54</v>
      </c>
      <c r="F131" s="565" t="s">
        <v>55</v>
      </c>
      <c r="G131" s="565" t="s">
        <v>56</v>
      </c>
      <c r="H131" s="1733"/>
      <c r="I131" s="1734"/>
      <c r="J131" s="1734"/>
      <c r="K131" s="1735"/>
    </row>
    <row r="132" spans="2:11" ht="15" customHeight="1">
      <c r="B132" s="608" t="s">
        <v>809</v>
      </c>
      <c r="C132" s="1316">
        <v>40</v>
      </c>
      <c r="D132" s="1316">
        <v>21</v>
      </c>
      <c r="E132" s="1316">
        <v>20</v>
      </c>
      <c r="F132" s="1316">
        <v>20</v>
      </c>
      <c r="G132" s="1316">
        <v>20</v>
      </c>
      <c r="H132" s="1736"/>
      <c r="I132" s="1737"/>
      <c r="J132" s="1737"/>
      <c r="K132" s="1738"/>
    </row>
    <row r="133" spans="2:11" ht="15" customHeight="1">
      <c r="B133" s="608" t="s">
        <v>1064</v>
      </c>
      <c r="C133" s="789" t="s">
        <v>924</v>
      </c>
      <c r="D133" s="789" t="s">
        <v>74</v>
      </c>
      <c r="E133" s="1263" t="s">
        <v>74</v>
      </c>
      <c r="F133" s="1263" t="s">
        <v>74</v>
      </c>
      <c r="G133" s="1263" t="s">
        <v>74</v>
      </c>
      <c r="H133" s="609"/>
      <c r="I133" s="610"/>
      <c r="J133" s="610"/>
      <c r="K133" s="611"/>
    </row>
    <row r="134" spans="2:11" ht="15" customHeight="1"/>
    <row r="135" spans="2:11" ht="15" customHeight="1">
      <c r="B135" s="612"/>
      <c r="C135" s="613"/>
      <c r="D135" s="614"/>
      <c r="E135" s="614"/>
      <c r="F135" s="614"/>
      <c r="G135" s="614"/>
      <c r="H135" s="595"/>
      <c r="I135" s="576"/>
      <c r="J135" s="615"/>
      <c r="K135" s="616"/>
    </row>
    <row r="136" spans="2:11" ht="15" customHeight="1">
      <c r="B136" s="1702" t="s">
        <v>1291</v>
      </c>
      <c r="C136" s="1702"/>
      <c r="D136" s="1702"/>
      <c r="E136" s="1702"/>
      <c r="F136" s="1702"/>
      <c r="G136" s="1702"/>
      <c r="H136" s="1702"/>
      <c r="I136" s="1702"/>
      <c r="J136" s="1702"/>
      <c r="K136" s="1702"/>
    </row>
    <row r="137" spans="2:11" ht="15" customHeight="1">
      <c r="B137" s="617" t="s">
        <v>925</v>
      </c>
      <c r="C137" s="618"/>
      <c r="D137" s="618"/>
      <c r="E137" s="587"/>
      <c r="F137" s="587"/>
      <c r="G137" s="587"/>
      <c r="H137" s="619"/>
      <c r="I137" s="620"/>
      <c r="J137" s="621"/>
      <c r="K137" s="622"/>
    </row>
    <row r="138" spans="2:11" ht="15" customHeight="1">
      <c r="B138" s="623"/>
      <c r="C138" s="624" t="s">
        <v>52</v>
      </c>
      <c r="D138" s="624" t="s">
        <v>53</v>
      </c>
      <c r="E138" s="624" t="s">
        <v>54</v>
      </c>
      <c r="F138" s="624" t="s">
        <v>55</v>
      </c>
      <c r="G138" s="624" t="s">
        <v>56</v>
      </c>
      <c r="H138" s="1703"/>
      <c r="I138" s="1703"/>
      <c r="J138" s="1703"/>
      <c r="K138" s="1703"/>
    </row>
    <row r="139" spans="2:11" ht="15" customHeight="1">
      <c r="B139" s="623" t="s">
        <v>771</v>
      </c>
      <c r="C139" s="624">
        <v>34</v>
      </c>
      <c r="D139" s="624">
        <v>31</v>
      </c>
      <c r="E139" s="624">
        <v>31</v>
      </c>
      <c r="F139" s="624">
        <v>31</v>
      </c>
      <c r="G139" s="624">
        <v>31</v>
      </c>
      <c r="H139" s="1703"/>
      <c r="I139" s="1703"/>
      <c r="J139" s="1703"/>
      <c r="K139" s="1703"/>
    </row>
    <row r="140" spans="2:11" ht="15" customHeight="1">
      <c r="B140" s="625"/>
      <c r="C140" s="626"/>
      <c r="D140" s="626"/>
      <c r="E140" s="594"/>
      <c r="F140" s="594"/>
      <c r="G140" s="594"/>
      <c r="H140" s="595"/>
      <c r="I140" s="576"/>
      <c r="J140" s="615"/>
      <c r="K140" s="616"/>
    </row>
    <row r="141" spans="2:11" ht="15" customHeight="1">
      <c r="B141" s="1713" t="s">
        <v>1292</v>
      </c>
      <c r="C141" s="1713"/>
      <c r="D141" s="1713"/>
      <c r="E141" s="1713"/>
      <c r="F141" s="1713"/>
      <c r="G141" s="1713"/>
      <c r="H141" s="1713"/>
      <c r="I141" s="1713"/>
      <c r="J141" s="1713"/>
      <c r="K141" s="1713"/>
    </row>
    <row r="142" spans="2:11" ht="15" customHeight="1">
      <c r="B142" s="1714" t="s">
        <v>926</v>
      </c>
      <c r="C142" s="1715"/>
      <c r="D142" s="1715"/>
      <c r="E142" s="1715"/>
      <c r="F142" s="1715"/>
      <c r="G142" s="1715"/>
      <c r="H142" s="1715"/>
      <c r="I142" s="1715"/>
      <c r="J142" s="1715"/>
      <c r="K142" s="1716"/>
    </row>
    <row r="143" spans="2:11" ht="15" customHeight="1">
      <c r="B143" s="627"/>
      <c r="C143" s="628" t="s">
        <v>53</v>
      </c>
      <c r="D143" s="629" t="s">
        <v>54</v>
      </c>
      <c r="E143" s="629" t="s">
        <v>55</v>
      </c>
      <c r="F143" s="629" t="s">
        <v>56</v>
      </c>
      <c r="G143" s="1725" t="s">
        <v>928</v>
      </c>
      <c r="H143" s="1726"/>
      <c r="I143" s="1726"/>
      <c r="J143" s="1726"/>
      <c r="K143" s="1727"/>
    </row>
    <row r="144" spans="2:11" ht="27.5" customHeight="1">
      <c r="B144" s="596" t="s">
        <v>927</v>
      </c>
      <c r="C144" s="584">
        <v>24</v>
      </c>
      <c r="D144" s="584">
        <v>23</v>
      </c>
      <c r="E144" s="584">
        <v>23</v>
      </c>
      <c r="F144" s="584">
        <v>22</v>
      </c>
      <c r="G144" s="1725"/>
      <c r="H144" s="1726"/>
      <c r="I144" s="1726"/>
      <c r="J144" s="1726"/>
      <c r="K144" s="1727"/>
    </row>
    <row r="145" spans="1:16" ht="19.5" customHeight="1">
      <c r="B145" s="630" t="s">
        <v>929</v>
      </c>
      <c r="C145" s="608" t="s">
        <v>74</v>
      </c>
      <c r="D145" s="608" t="s">
        <v>74</v>
      </c>
      <c r="E145" s="608">
        <v>17</v>
      </c>
      <c r="F145" s="608">
        <v>17</v>
      </c>
      <c r="G145" s="1728"/>
      <c r="H145" s="1729"/>
      <c r="I145" s="1729"/>
      <c r="J145" s="1729"/>
      <c r="K145" s="1730"/>
    </row>
    <row r="146" spans="1:16" ht="20.149999999999999" customHeight="1">
      <c r="B146" s="625"/>
      <c r="C146" s="626"/>
      <c r="D146" s="626"/>
      <c r="E146" s="594"/>
      <c r="F146" s="594"/>
      <c r="G146" s="594"/>
      <c r="H146" s="112"/>
      <c r="I146" s="631"/>
      <c r="J146" s="632"/>
      <c r="K146" s="633"/>
    </row>
    <row r="147" spans="1:16" ht="20.149999999999999" customHeight="1">
      <c r="B147" s="1717" t="s">
        <v>1293</v>
      </c>
      <c r="C147" s="1717"/>
      <c r="D147" s="1717"/>
      <c r="E147" s="1717"/>
      <c r="F147" s="1717"/>
      <c r="G147" s="1717"/>
      <c r="H147" s="1717"/>
      <c r="I147" s="1717"/>
      <c r="J147" s="1717"/>
      <c r="K147" s="1717"/>
    </row>
    <row r="148" spans="1:16" ht="20.149999999999999" customHeight="1">
      <c r="B148" s="1718" t="s">
        <v>1050</v>
      </c>
      <c r="C148" s="1719"/>
      <c r="D148" s="1719"/>
      <c r="E148" s="1719"/>
      <c r="F148" s="1719"/>
      <c r="G148" s="1719"/>
      <c r="H148" s="1719"/>
      <c r="I148" s="1719"/>
      <c r="J148" s="1719"/>
      <c r="K148" s="1720"/>
    </row>
    <row r="149" spans="1:16" ht="20.149999999999999" customHeight="1">
      <c r="B149" s="1085"/>
      <c r="C149" s="624" t="s">
        <v>52</v>
      </c>
      <c r="D149" s="1086" t="s">
        <v>53</v>
      </c>
      <c r="E149" s="1086" t="s">
        <v>54</v>
      </c>
      <c r="F149" s="1086" t="s">
        <v>55</v>
      </c>
      <c r="G149" s="1086" t="s">
        <v>56</v>
      </c>
      <c r="H149" s="1087"/>
      <c r="I149" s="1088"/>
      <c r="J149" s="1088"/>
      <c r="K149" s="1089"/>
    </row>
    <row r="150" spans="1:16" ht="20.149999999999999" customHeight="1">
      <c r="B150" s="1085" t="s">
        <v>1030</v>
      </c>
      <c r="C150" s="1090">
        <v>31</v>
      </c>
      <c r="D150" s="1091">
        <v>25</v>
      </c>
      <c r="E150" s="1091">
        <v>23</v>
      </c>
      <c r="F150" s="1091">
        <v>19</v>
      </c>
      <c r="G150" s="1091">
        <v>18</v>
      </c>
      <c r="H150" s="1092" t="s">
        <v>1031</v>
      </c>
      <c r="I150" s="1093"/>
      <c r="J150" s="1093"/>
      <c r="K150" s="1094"/>
      <c r="N150" s="46"/>
      <c r="O150" s="46"/>
      <c r="P150" s="46"/>
    </row>
    <row r="151" spans="1:16" ht="20.149999999999999" customHeight="1">
      <c r="B151" s="590" t="s">
        <v>955</v>
      </c>
      <c r="C151" s="590">
        <v>35</v>
      </c>
      <c r="D151" s="590">
        <v>27</v>
      </c>
      <c r="E151" s="590">
        <v>21.5</v>
      </c>
      <c r="F151" s="590">
        <v>18.5</v>
      </c>
      <c r="G151" s="608">
        <v>16.5</v>
      </c>
      <c r="H151" s="1095" t="s">
        <v>966</v>
      </c>
      <c r="I151" s="1096"/>
      <c r="J151" s="1096"/>
      <c r="K151" s="1097"/>
      <c r="N151" s="46"/>
      <c r="O151" s="46"/>
      <c r="P151" s="46"/>
    </row>
    <row r="152" spans="1:16" ht="20.149999999999999" customHeight="1">
      <c r="B152" s="590" t="s">
        <v>956</v>
      </c>
      <c r="C152" s="590">
        <v>34</v>
      </c>
      <c r="D152" s="590">
        <v>21.5</v>
      </c>
      <c r="E152" s="590">
        <v>20</v>
      </c>
      <c r="F152" s="590">
        <v>16</v>
      </c>
      <c r="G152" s="608">
        <v>16</v>
      </c>
      <c r="H152" s="1095" t="s">
        <v>965</v>
      </c>
      <c r="I152" s="1096"/>
      <c r="J152" s="1096"/>
      <c r="K152" s="1097"/>
      <c r="N152" s="46"/>
      <c r="O152" s="46"/>
      <c r="P152" s="46"/>
    </row>
    <row r="153" spans="1:16" ht="20.149999999999999" customHeight="1">
      <c r="B153" s="590" t="s">
        <v>957</v>
      </c>
      <c r="C153" s="590">
        <v>35</v>
      </c>
      <c r="D153" s="590">
        <v>27</v>
      </c>
      <c r="E153" s="590">
        <v>22</v>
      </c>
      <c r="F153" s="590">
        <v>19</v>
      </c>
      <c r="G153" s="608">
        <v>17</v>
      </c>
      <c r="H153" s="1095" t="s">
        <v>964</v>
      </c>
      <c r="I153" s="1096"/>
      <c r="J153" s="1096"/>
      <c r="K153" s="1097"/>
      <c r="N153" s="46"/>
      <c r="O153" s="46"/>
      <c r="P153" s="46"/>
    </row>
    <row r="154" spans="1:16" ht="20.149999999999999" customHeight="1">
      <c r="B154" s="590" t="s">
        <v>958</v>
      </c>
      <c r="C154" s="590">
        <v>32</v>
      </c>
      <c r="D154" s="590">
        <v>25</v>
      </c>
      <c r="E154" s="590">
        <v>20.5</v>
      </c>
      <c r="F154" s="590">
        <v>17</v>
      </c>
      <c r="G154" s="608">
        <v>16</v>
      </c>
      <c r="H154" s="1098" t="s">
        <v>963</v>
      </c>
      <c r="I154" s="1099"/>
      <c r="J154" s="1099"/>
      <c r="K154" s="1100"/>
      <c r="N154" s="46"/>
      <c r="O154" s="46"/>
      <c r="P154" s="46"/>
    </row>
    <row r="155" spans="1:16" ht="20.149999999999999" customHeight="1">
      <c r="A155" s="672"/>
      <c r="B155" s="1101" t="s">
        <v>959</v>
      </c>
      <c r="C155" s="590">
        <v>30</v>
      </c>
      <c r="D155" s="590">
        <v>19</v>
      </c>
      <c r="E155" s="590">
        <v>17</v>
      </c>
      <c r="F155" s="590">
        <v>16</v>
      </c>
      <c r="G155" s="608">
        <v>16</v>
      </c>
      <c r="H155" s="1102" t="s">
        <v>962</v>
      </c>
      <c r="I155" s="1103"/>
      <c r="J155" s="1103"/>
      <c r="K155" s="1104"/>
      <c r="N155" s="46"/>
      <c r="O155" s="46"/>
      <c r="P155" s="46"/>
    </row>
    <row r="156" spans="1:16" ht="18" customHeight="1">
      <c r="B156" s="1101" t="s">
        <v>942</v>
      </c>
      <c r="C156" s="590">
        <v>32</v>
      </c>
      <c r="D156" s="590">
        <v>25</v>
      </c>
      <c r="E156" s="590">
        <v>20.5</v>
      </c>
      <c r="F156" s="590">
        <v>17</v>
      </c>
      <c r="G156" s="608">
        <v>16</v>
      </c>
      <c r="H156" s="1102" t="s">
        <v>961</v>
      </c>
      <c r="I156" s="1103"/>
      <c r="J156" s="1103"/>
      <c r="K156" s="1104"/>
      <c r="N156" s="46"/>
      <c r="O156" s="46"/>
      <c r="P156" s="46"/>
    </row>
    <row r="157" spans="1:16" ht="18" customHeight="1">
      <c r="B157" s="1101" t="s">
        <v>960</v>
      </c>
      <c r="C157" s="590">
        <v>32</v>
      </c>
      <c r="D157" s="590">
        <v>25</v>
      </c>
      <c r="E157" s="590">
        <v>20.5</v>
      </c>
      <c r="F157" s="590">
        <v>17</v>
      </c>
      <c r="G157" s="608">
        <v>16</v>
      </c>
      <c r="H157" s="1098" t="s">
        <v>967</v>
      </c>
      <c r="I157" s="1099"/>
      <c r="J157" s="1099"/>
      <c r="K157" s="1100"/>
      <c r="N157" s="46"/>
      <c r="O157" s="46"/>
      <c r="P157" s="46"/>
    </row>
    <row r="158" spans="1:16" ht="18" customHeight="1">
      <c r="B158" s="1101" t="s">
        <v>941</v>
      </c>
      <c r="C158" s="590">
        <v>32</v>
      </c>
      <c r="D158" s="590">
        <v>25</v>
      </c>
      <c r="E158" s="590">
        <v>19.5</v>
      </c>
      <c r="F158" s="590">
        <v>17.5</v>
      </c>
      <c r="G158" s="608">
        <v>16</v>
      </c>
      <c r="H158" s="1722" t="s">
        <v>968</v>
      </c>
      <c r="I158" s="1723"/>
      <c r="J158" s="1723"/>
      <c r="K158" s="1724"/>
      <c r="N158" s="46"/>
      <c r="O158" s="46"/>
      <c r="P158" s="46"/>
    </row>
    <row r="159" spans="1:16" ht="13.5">
      <c r="B159" s="634"/>
      <c r="C159" s="635"/>
      <c r="D159" s="636"/>
      <c r="E159" s="636"/>
      <c r="F159" s="636"/>
      <c r="G159" s="636"/>
      <c r="H159" s="634"/>
      <c r="I159" s="637"/>
      <c r="J159" s="638"/>
      <c r="K159" s="639"/>
    </row>
    <row r="160" spans="1:16">
      <c r="B160" s="1721" t="s">
        <v>1541</v>
      </c>
      <c r="C160" s="1721"/>
      <c r="D160" s="1721"/>
      <c r="E160" s="1721"/>
      <c r="F160" s="1721"/>
      <c r="G160" s="1721"/>
      <c r="H160" s="1721"/>
      <c r="I160" s="1721"/>
      <c r="J160" s="1721"/>
      <c r="K160" s="1721"/>
    </row>
    <row r="161" spans="2:14">
      <c r="B161" s="1699" t="s">
        <v>263</v>
      </c>
      <c r="C161" s="1700"/>
      <c r="D161" s="1700"/>
      <c r="E161" s="1700"/>
      <c r="F161" s="1700"/>
      <c r="G161" s="1700"/>
      <c r="H161" s="1700"/>
      <c r="I161" s="1700"/>
      <c r="J161" s="1700"/>
      <c r="K161" s="1701"/>
    </row>
    <row r="162" spans="2:14" ht="13.5">
      <c r="B162" s="1696" t="s">
        <v>239</v>
      </c>
      <c r="C162" s="1697"/>
      <c r="D162" s="1697"/>
      <c r="E162" s="1697"/>
      <c r="F162" s="1697"/>
      <c r="G162" s="1697"/>
      <c r="H162" s="1697"/>
      <c r="I162" s="1697"/>
      <c r="J162" s="1697"/>
      <c r="K162" s="1698"/>
    </row>
    <row r="163" spans="2:14" ht="13.5">
      <c r="B163" s="1084" t="s">
        <v>240</v>
      </c>
      <c r="C163" s="640"/>
      <c r="D163" s="98"/>
      <c r="E163" s="99"/>
      <c r="F163" s="99"/>
      <c r="G163" s="99"/>
      <c r="H163" s="641"/>
      <c r="I163" s="131"/>
      <c r="J163" s="100"/>
      <c r="K163" s="777"/>
    </row>
    <row r="164" spans="2:14" ht="13.5">
      <c r="B164" s="1084" t="s">
        <v>241</v>
      </c>
      <c r="C164" s="640"/>
      <c r="D164" s="98"/>
      <c r="E164" s="99"/>
      <c r="F164" s="99"/>
      <c r="G164" s="99"/>
      <c r="H164" s="641"/>
      <c r="I164" s="131"/>
      <c r="J164" s="100"/>
      <c r="K164" s="777"/>
    </row>
    <row r="165" spans="2:14">
      <c r="B165" s="1760" t="s">
        <v>930</v>
      </c>
      <c r="C165" s="1761"/>
      <c r="D165" s="1761"/>
      <c r="E165" s="1761"/>
      <c r="F165" s="1761"/>
      <c r="G165" s="1761"/>
      <c r="H165" s="1761"/>
      <c r="I165" s="1761"/>
      <c r="J165" s="1761"/>
      <c r="K165" s="1762"/>
    </row>
    <row r="166" spans="2:14">
      <c r="B166" s="1760" t="s">
        <v>264</v>
      </c>
      <c r="C166" s="1761"/>
      <c r="D166" s="1761"/>
      <c r="E166" s="1761"/>
      <c r="F166" s="1761"/>
      <c r="G166" s="1761"/>
      <c r="H166" s="1761"/>
      <c r="I166" s="1761"/>
      <c r="J166" s="1761"/>
      <c r="K166" s="1762"/>
    </row>
    <row r="167" spans="2:14">
      <c r="B167" s="1763" t="s">
        <v>931</v>
      </c>
      <c r="C167" s="1764"/>
      <c r="D167" s="1764"/>
      <c r="E167" s="1764"/>
      <c r="F167" s="1764"/>
      <c r="G167" s="1764"/>
      <c r="H167" s="1764"/>
      <c r="I167" s="1764"/>
      <c r="J167" s="1764"/>
      <c r="K167" s="1765"/>
    </row>
    <row r="168" spans="2:14">
      <c r="B168" s="1763" t="s">
        <v>265</v>
      </c>
      <c r="C168" s="1766"/>
      <c r="D168" s="1766"/>
      <c r="E168" s="1766"/>
      <c r="F168" s="1766"/>
      <c r="G168" s="1766"/>
      <c r="H168" s="1766"/>
      <c r="I168" s="1766"/>
      <c r="J168" s="1766"/>
      <c r="K168" s="1767"/>
    </row>
    <row r="169" spans="2:14">
      <c r="B169" s="1773" t="s">
        <v>1022</v>
      </c>
      <c r="C169" s="1596"/>
      <c r="D169" s="1596"/>
      <c r="E169" s="1596"/>
      <c r="F169" s="1596"/>
      <c r="G169" s="1596"/>
      <c r="H169" s="1596"/>
      <c r="I169" s="1596"/>
      <c r="J169" s="1596"/>
      <c r="K169" s="1774"/>
      <c r="L169" s="988"/>
      <c r="M169" s="988"/>
      <c r="N169" s="990"/>
    </row>
    <row r="170" spans="2:14" ht="13" customHeight="1">
      <c r="B170" s="1771" t="s">
        <v>236</v>
      </c>
      <c r="C170" s="1609"/>
      <c r="D170" s="1609"/>
      <c r="E170" s="1609"/>
      <c r="F170" s="1609"/>
      <c r="G170" s="1609"/>
      <c r="H170" s="1609"/>
      <c r="I170" s="1609"/>
      <c r="J170" s="1609"/>
      <c r="K170" s="1772"/>
      <c r="L170" s="989"/>
      <c r="M170" s="989"/>
      <c r="N170" s="991"/>
    </row>
    <row r="171" spans="2:14">
      <c r="B171" s="1763" t="s">
        <v>1023</v>
      </c>
      <c r="C171" s="1766"/>
      <c r="D171" s="1766"/>
      <c r="E171" s="1766"/>
      <c r="F171" s="1766"/>
      <c r="G171" s="1766"/>
      <c r="H171" s="1766"/>
      <c r="I171" s="1766"/>
      <c r="J171" s="1766"/>
      <c r="K171" s="1767"/>
    </row>
    <row r="172" spans="2:14">
      <c r="B172" s="1768" t="s">
        <v>237</v>
      </c>
      <c r="C172" s="1769"/>
      <c r="D172" s="1769"/>
      <c r="E172" s="1769"/>
      <c r="F172" s="1769"/>
      <c r="G172" s="1769"/>
      <c r="H172" s="1769"/>
      <c r="I172" s="1769"/>
      <c r="J172" s="1769"/>
      <c r="K172" s="1770"/>
    </row>
    <row r="173" spans="2:14">
      <c r="B173" s="1760" t="s">
        <v>932</v>
      </c>
      <c r="C173" s="1764"/>
      <c r="D173" s="1764"/>
      <c r="E173" s="1764"/>
      <c r="F173" s="1764"/>
      <c r="G173" s="1764"/>
      <c r="H173" s="1764"/>
      <c r="I173" s="1764"/>
      <c r="J173" s="1764"/>
      <c r="K173" s="1765"/>
    </row>
    <row r="174" spans="2:14">
      <c r="B174" s="1757" t="s">
        <v>933</v>
      </c>
      <c r="C174" s="1758"/>
      <c r="D174" s="1758"/>
      <c r="E174" s="1758"/>
      <c r="F174" s="1758"/>
      <c r="G174" s="1758"/>
      <c r="H174" s="1758"/>
      <c r="I174" s="1758"/>
      <c r="J174" s="1758"/>
      <c r="K174" s="1759"/>
    </row>
  </sheetData>
  <mergeCells count="61">
    <mergeCell ref="H59:K62"/>
    <mergeCell ref="H54:K54"/>
    <mergeCell ref="E9:J9"/>
    <mergeCell ref="B16:K16"/>
    <mergeCell ref="B17:K17"/>
    <mergeCell ref="B52:K52"/>
    <mergeCell ref="B53:K53"/>
    <mergeCell ref="B11:C11"/>
    <mergeCell ref="B14:C14"/>
    <mergeCell ref="E14:I14"/>
    <mergeCell ref="H55:K58"/>
    <mergeCell ref="B2:L3"/>
    <mergeCell ref="B5:C5"/>
    <mergeCell ref="E5:G5"/>
    <mergeCell ref="B6:C6"/>
    <mergeCell ref="E8:I8"/>
    <mergeCell ref="H63:K66"/>
    <mergeCell ref="H103:K104"/>
    <mergeCell ref="G74:K74"/>
    <mergeCell ref="G75:K75"/>
    <mergeCell ref="G81:H81"/>
    <mergeCell ref="B87:K87"/>
    <mergeCell ref="B88:K88"/>
    <mergeCell ref="B89:K89"/>
    <mergeCell ref="B72:K72"/>
    <mergeCell ref="B73:K73"/>
    <mergeCell ref="H67:K70"/>
    <mergeCell ref="H93:K94"/>
    <mergeCell ref="B174:K174"/>
    <mergeCell ref="B165:K165"/>
    <mergeCell ref="B166:K166"/>
    <mergeCell ref="B167:K167"/>
    <mergeCell ref="B168:K168"/>
    <mergeCell ref="B171:K171"/>
    <mergeCell ref="B172:K172"/>
    <mergeCell ref="B173:K173"/>
    <mergeCell ref="B170:K170"/>
    <mergeCell ref="B169:K169"/>
    <mergeCell ref="H131:K132"/>
    <mergeCell ref="H105:K106"/>
    <mergeCell ref="H91:K92"/>
    <mergeCell ref="H95:K96"/>
    <mergeCell ref="H97:K98"/>
    <mergeCell ref="H99:K100"/>
    <mergeCell ref="H101:K102"/>
    <mergeCell ref="B162:K162"/>
    <mergeCell ref="B161:K161"/>
    <mergeCell ref="B136:K136"/>
    <mergeCell ref="H138:K139"/>
    <mergeCell ref="B107:K107"/>
    <mergeCell ref="B108:K108"/>
    <mergeCell ref="B109:K109"/>
    <mergeCell ref="B129:K129"/>
    <mergeCell ref="B141:K141"/>
    <mergeCell ref="B142:K142"/>
    <mergeCell ref="B147:K147"/>
    <mergeCell ref="B148:K148"/>
    <mergeCell ref="B160:K160"/>
    <mergeCell ref="H158:K158"/>
    <mergeCell ref="G143:K145"/>
    <mergeCell ref="B130:K130"/>
  </mergeCells>
  <phoneticPr fontId="78" type="noConversion"/>
  <hyperlinks>
    <hyperlink ref="B8" location="中东、南亚及非洲报价表!A98" display="国泰航空CX"/>
    <hyperlink ref="B9" location="中东、南亚及非洲报价表!A115" display="南方航空CZ"/>
    <hyperlink ref="B11:C11" location="中东、南亚及非洲报价表!A257" display="土尔其航空TK"/>
    <hyperlink ref="B12" location="中东、南亚及非洲报价表!A393" display="香港航空（RH）"/>
    <hyperlink ref="B10" location="中东、南亚及非洲报价表!A239" display="斯里兰卡航空UL "/>
    <hyperlink ref="E7" r:id="rId1"/>
    <hyperlink ref="B7" location="中东、南亚及非洲报价表!A90" display="东方航空M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Y471"/>
  <sheetViews>
    <sheetView topLeftCell="A39" workbookViewId="0">
      <selection activeCell="D53" sqref="D53"/>
    </sheetView>
  </sheetViews>
  <sheetFormatPr defaultColWidth="9" defaultRowHeight="13"/>
  <cols>
    <col min="1" max="1" width="4.33203125" style="41" customWidth="1"/>
    <col min="2" max="2" width="12.83203125" style="42" customWidth="1"/>
    <col min="3" max="3" width="11.75" style="41" customWidth="1"/>
    <col min="4" max="4" width="9.08203125" style="43" customWidth="1"/>
    <col min="5" max="5" width="11.08203125" style="43" customWidth="1"/>
    <col min="6" max="6" width="10.25" style="43" customWidth="1"/>
    <col min="7" max="7" width="12.5" style="44" customWidth="1"/>
    <col min="8" max="8" width="16.75" style="45" customWidth="1"/>
    <col min="9" max="9" width="1.08203125" style="45" hidden="1" customWidth="1"/>
    <col min="10" max="10" width="17" style="45" hidden="1" customWidth="1"/>
    <col min="11" max="11" width="9" style="45" hidden="1" customWidth="1"/>
    <col min="12" max="12" width="10.08203125" style="45" customWidth="1"/>
    <col min="13" max="13" width="27.5" style="46" customWidth="1"/>
    <col min="14" max="14" width="19.58203125" style="47" customWidth="1"/>
    <col min="15" max="15" width="14.5" style="47" customWidth="1"/>
    <col min="16" max="16" width="9" style="47"/>
    <col min="17" max="17" width="5.33203125" style="47" customWidth="1"/>
    <col min="18" max="18" width="11.5" style="47" customWidth="1"/>
    <col min="19" max="19" width="9" style="47"/>
    <col min="20" max="16384" width="9" style="41"/>
  </cols>
  <sheetData>
    <row r="1" spans="1:19" ht="15.65" customHeight="1">
      <c r="H1" s="24"/>
      <c r="I1" s="24"/>
      <c r="J1" s="24"/>
      <c r="K1" s="24"/>
      <c r="L1" s="24"/>
      <c r="M1" s="59"/>
      <c r="N1" s="41"/>
      <c r="O1" s="41"/>
      <c r="P1" s="41"/>
      <c r="Q1" s="41"/>
      <c r="R1" s="41"/>
      <c r="S1" s="41"/>
    </row>
    <row r="2" spans="1:19" ht="15.65" customHeight="1" thickBot="1">
      <c r="H2" s="24"/>
      <c r="I2" s="24"/>
      <c r="J2" s="24"/>
      <c r="K2" s="24"/>
      <c r="L2" s="24"/>
      <c r="M2" s="59"/>
      <c r="N2" s="41"/>
      <c r="O2" s="41"/>
      <c r="P2" s="41"/>
      <c r="Q2" s="41"/>
      <c r="R2" s="41"/>
      <c r="S2" s="41"/>
    </row>
    <row r="3" spans="1:19" s="1" customFormat="1" ht="15.65" customHeight="1" thickTop="1">
      <c r="A3" s="48"/>
      <c r="B3" s="1797" t="s">
        <v>734</v>
      </c>
      <c r="C3" s="1798"/>
      <c r="D3" s="1798"/>
      <c r="E3" s="1798"/>
      <c r="F3" s="1798"/>
      <c r="G3" s="1798"/>
      <c r="H3" s="1798"/>
      <c r="I3" s="1798"/>
      <c r="J3" s="1798"/>
      <c r="K3" s="1798"/>
      <c r="L3" s="1799"/>
      <c r="M3" s="1827"/>
      <c r="N3" s="1828"/>
      <c r="O3" s="1827"/>
    </row>
    <row r="4" spans="1:19" s="1" customFormat="1" ht="15.65" customHeight="1" thickBot="1">
      <c r="B4" s="1800"/>
      <c r="C4" s="1801"/>
      <c r="D4" s="1801"/>
      <c r="E4" s="1801"/>
      <c r="F4" s="1801"/>
      <c r="G4" s="1801"/>
      <c r="H4" s="1801"/>
      <c r="I4" s="1801"/>
      <c r="J4" s="1801"/>
      <c r="K4" s="1801"/>
      <c r="L4" s="1802"/>
      <c r="M4" s="1828"/>
      <c r="N4" s="1828"/>
      <c r="O4" s="1828"/>
    </row>
    <row r="5" spans="1:19" ht="15.65" customHeight="1" thickTop="1">
      <c r="H5" s="24"/>
      <c r="I5" s="24"/>
      <c r="J5" s="24"/>
      <c r="K5" s="24"/>
      <c r="L5" s="24"/>
      <c r="M5" s="59"/>
      <c r="N5" s="41"/>
      <c r="O5" s="41"/>
      <c r="P5" s="41"/>
      <c r="Q5" s="41"/>
      <c r="R5" s="41"/>
      <c r="S5" s="41"/>
    </row>
    <row r="6" spans="1:19" ht="15.65" customHeight="1">
      <c r="B6" s="487"/>
      <c r="C6" s="1836" t="s">
        <v>255</v>
      </c>
      <c r="D6" s="1836"/>
      <c r="E6" s="434"/>
      <c r="F6" s="434"/>
      <c r="G6" s="1837" t="s">
        <v>256</v>
      </c>
      <c r="H6" s="1837"/>
      <c r="I6" s="1837"/>
      <c r="J6" s="1837"/>
      <c r="K6" s="1837"/>
      <c r="L6" s="1837"/>
      <c r="M6" s="488"/>
      <c r="N6" s="489"/>
      <c r="O6" s="78"/>
      <c r="P6" s="41"/>
      <c r="Q6" s="41"/>
      <c r="R6" s="41"/>
      <c r="S6" s="41"/>
    </row>
    <row r="7" spans="1:19" ht="15.65" customHeight="1">
      <c r="B7" s="487"/>
      <c r="C7" s="490" t="s">
        <v>266</v>
      </c>
      <c r="D7" s="434"/>
      <c r="E7" s="434"/>
      <c r="F7" s="434"/>
      <c r="G7" s="1838" t="s">
        <v>202</v>
      </c>
      <c r="H7" s="1838"/>
      <c r="I7" s="1838"/>
      <c r="J7" s="1838"/>
      <c r="K7" s="1838"/>
      <c r="L7" s="1838"/>
      <c r="M7" s="1838"/>
      <c r="N7" s="491"/>
      <c r="O7" s="78"/>
      <c r="P7" s="41"/>
      <c r="Q7" s="41"/>
      <c r="R7" s="41"/>
      <c r="S7" s="41"/>
    </row>
    <row r="8" spans="1:19" ht="15.65" customHeight="1">
      <c r="B8" s="487"/>
      <c r="C8" s="490" t="s">
        <v>267</v>
      </c>
      <c r="D8" s="75"/>
      <c r="E8" s="492"/>
      <c r="F8" s="492"/>
      <c r="G8" s="95" t="s">
        <v>196</v>
      </c>
      <c r="H8" s="493"/>
      <c r="I8" s="434"/>
      <c r="J8" s="434"/>
      <c r="K8" s="434"/>
      <c r="L8" s="434"/>
      <c r="M8" s="434"/>
      <c r="N8" s="489"/>
      <c r="O8" s="78"/>
      <c r="P8" s="41"/>
      <c r="Q8" s="41"/>
      <c r="R8" s="41"/>
      <c r="S8" s="41"/>
    </row>
    <row r="9" spans="1:19" ht="15.65" customHeight="1">
      <c r="B9" s="487"/>
      <c r="C9" s="490" t="s">
        <v>268</v>
      </c>
      <c r="D9" s="434"/>
      <c r="E9" s="434"/>
      <c r="F9" s="434"/>
      <c r="G9" s="65" t="s">
        <v>269</v>
      </c>
      <c r="H9" s="65"/>
      <c r="I9" s="434"/>
      <c r="J9" s="434"/>
      <c r="K9" s="434"/>
      <c r="L9" s="434"/>
      <c r="M9" s="434"/>
      <c r="N9" s="489"/>
      <c r="O9" s="78"/>
      <c r="P9" s="41"/>
      <c r="Q9" s="41"/>
      <c r="R9" s="41"/>
      <c r="S9" s="41"/>
    </row>
    <row r="10" spans="1:19" ht="15.65" customHeight="1">
      <c r="B10" s="487"/>
      <c r="C10" s="490" t="s">
        <v>270</v>
      </c>
      <c r="D10" s="434"/>
      <c r="E10" s="434"/>
      <c r="F10" s="434"/>
      <c r="G10" s="1838" t="s">
        <v>198</v>
      </c>
      <c r="H10" s="1838"/>
      <c r="I10" s="1838"/>
      <c r="J10" s="1838"/>
      <c r="K10" s="1838"/>
      <c r="L10" s="1838"/>
      <c r="M10" s="1838"/>
      <c r="N10" s="489"/>
      <c r="O10" s="78"/>
      <c r="P10" s="41"/>
      <c r="Q10" s="41"/>
      <c r="R10" s="41"/>
      <c r="S10" s="41"/>
    </row>
    <row r="11" spans="1:19" ht="15.65" customHeight="1">
      <c r="B11" s="487"/>
      <c r="C11" s="490" t="s">
        <v>271</v>
      </c>
      <c r="D11" s="434"/>
      <c r="E11" s="434"/>
      <c r="F11" s="434"/>
      <c r="G11" s="65" t="s">
        <v>272</v>
      </c>
      <c r="H11" s="65"/>
      <c r="I11" s="65"/>
      <c r="J11" s="65"/>
      <c r="K11" s="65"/>
      <c r="L11" s="65"/>
      <c r="M11" s="434"/>
      <c r="N11" s="489"/>
      <c r="O11" s="78"/>
      <c r="P11" s="41"/>
      <c r="Q11" s="41"/>
      <c r="R11" s="41"/>
      <c r="S11" s="41"/>
    </row>
    <row r="12" spans="1:19" ht="15.65" customHeight="1">
      <c r="B12" s="487"/>
      <c r="C12" s="490" t="s">
        <v>273</v>
      </c>
      <c r="D12" s="434"/>
      <c r="E12" s="434"/>
      <c r="F12" s="434"/>
      <c r="G12" s="65" t="s">
        <v>274</v>
      </c>
      <c r="H12" s="65"/>
      <c r="I12" s="65"/>
      <c r="J12" s="65"/>
      <c r="K12" s="65"/>
      <c r="L12" s="65"/>
      <c r="M12" s="434"/>
      <c r="N12" s="489"/>
      <c r="O12" s="78"/>
      <c r="P12" s="41"/>
      <c r="Q12" s="41"/>
      <c r="R12" s="41"/>
      <c r="S12" s="41"/>
    </row>
    <row r="13" spans="1:19" ht="15.65" customHeight="1">
      <c r="B13" s="487"/>
      <c r="C13" s="490" t="s">
        <v>275</v>
      </c>
      <c r="D13" s="434"/>
      <c r="E13" s="434"/>
      <c r="F13" s="434"/>
      <c r="G13" s="65"/>
      <c r="H13" s="65"/>
      <c r="I13" s="65"/>
      <c r="J13" s="65"/>
      <c r="K13" s="65"/>
      <c r="L13" s="65"/>
      <c r="M13" s="434"/>
      <c r="N13" s="489"/>
      <c r="O13" s="78"/>
      <c r="P13" s="41"/>
      <c r="Q13" s="41"/>
      <c r="R13" s="41"/>
      <c r="S13" s="41"/>
    </row>
    <row r="14" spans="1:19" ht="15.65" customHeight="1">
      <c r="B14" s="487"/>
      <c r="C14" s="490" t="s">
        <v>276</v>
      </c>
      <c r="D14" s="434"/>
      <c r="E14" s="434"/>
      <c r="F14" s="434"/>
      <c r="G14" s="65" t="s">
        <v>257</v>
      </c>
      <c r="H14" s="65"/>
      <c r="I14" s="65"/>
      <c r="J14" s="65"/>
      <c r="K14" s="65"/>
      <c r="L14" s="65"/>
      <c r="M14" s="434"/>
      <c r="N14" s="489"/>
      <c r="O14" s="78"/>
      <c r="P14" s="41"/>
      <c r="Q14" s="41"/>
      <c r="R14" s="41"/>
      <c r="S14" s="41"/>
    </row>
    <row r="15" spans="1:19" s="20" customFormat="1" ht="15.65" customHeight="1">
      <c r="B15" s="494"/>
      <c r="C15" s="490" t="s">
        <v>277</v>
      </c>
      <c r="D15" s="434"/>
      <c r="E15" s="434"/>
      <c r="F15" s="434"/>
      <c r="G15" s="65" t="s">
        <v>278</v>
      </c>
      <c r="H15" s="65"/>
      <c r="I15" s="65"/>
      <c r="J15" s="65"/>
      <c r="K15" s="65"/>
      <c r="L15" s="65"/>
      <c r="M15" s="434"/>
      <c r="N15" s="489"/>
      <c r="O15" s="489"/>
    </row>
    <row r="16" spans="1:19" ht="15.65" customHeight="1">
      <c r="B16" s="487"/>
      <c r="C16" s="490" t="s">
        <v>258</v>
      </c>
      <c r="D16" s="75"/>
      <c r="E16" s="75"/>
      <c r="F16" s="75"/>
      <c r="G16" s="65" t="s">
        <v>222</v>
      </c>
      <c r="H16" s="65"/>
      <c r="I16" s="65"/>
      <c r="J16" s="65"/>
      <c r="K16" s="65"/>
      <c r="L16" s="85"/>
      <c r="M16" s="434"/>
      <c r="N16" s="78"/>
      <c r="O16" s="78"/>
      <c r="P16" s="41"/>
      <c r="Q16" s="41"/>
      <c r="R16" s="41"/>
      <c r="S16" s="41"/>
    </row>
    <row r="17" spans="1:18" s="37" customFormat="1" ht="16" customHeight="1">
      <c r="A17" s="96"/>
      <c r="B17" s="408"/>
      <c r="C17" s="490" t="s">
        <v>279</v>
      </c>
      <c r="D17" s="434"/>
      <c r="E17" s="434"/>
      <c r="F17" s="434"/>
      <c r="G17" s="65" t="s">
        <v>234</v>
      </c>
      <c r="H17" s="65"/>
      <c r="I17" s="65"/>
      <c r="J17" s="65"/>
      <c r="K17" s="65"/>
      <c r="L17" s="65"/>
      <c r="M17" s="75"/>
      <c r="N17" s="495"/>
      <c r="O17" s="495"/>
    </row>
    <row r="18" spans="1:18" s="38" customFormat="1" ht="16" customHeight="1">
      <c r="A18" s="97"/>
      <c r="B18" s="1609"/>
      <c r="C18" s="1609"/>
      <c r="D18" s="1609"/>
      <c r="E18" s="1609"/>
      <c r="F18" s="1609"/>
      <c r="G18" s="1609"/>
      <c r="H18" s="1609"/>
      <c r="I18" s="1609"/>
      <c r="J18" s="1609"/>
      <c r="K18" s="1609"/>
      <c r="L18" s="1609"/>
      <c r="M18" s="1609"/>
      <c r="N18" s="36"/>
      <c r="O18" s="36"/>
    </row>
    <row r="19" spans="1:18" s="890" customFormat="1" ht="20" customHeight="1">
      <c r="A19" s="930"/>
      <c r="B19" s="530" t="s">
        <v>280</v>
      </c>
      <c r="C19" s="888"/>
      <c r="D19" s="887"/>
      <c r="E19" s="888"/>
      <c r="F19" s="888"/>
      <c r="G19" s="889"/>
      <c r="H19" s="889"/>
      <c r="I19" s="889"/>
      <c r="J19" s="889"/>
      <c r="K19" s="889"/>
      <c r="L19" s="889"/>
      <c r="M19" s="898"/>
      <c r="N19" s="931"/>
      <c r="O19" s="931"/>
    </row>
    <row r="20" spans="1:18" s="1242" customFormat="1" ht="20" customHeight="1">
      <c r="A20" s="1239"/>
      <c r="B20" s="1102" t="s">
        <v>1193</v>
      </c>
      <c r="C20" s="1240"/>
      <c r="D20" s="1103"/>
      <c r="E20" s="1240"/>
      <c r="F20" s="1240"/>
      <c r="G20" s="1103"/>
      <c r="H20" s="1103"/>
      <c r="I20" s="1103"/>
      <c r="J20" s="1103"/>
      <c r="K20" s="1103"/>
      <c r="L20" s="1103"/>
      <c r="M20" s="1241"/>
      <c r="N20" s="1117"/>
      <c r="O20" s="1117"/>
    </row>
    <row r="21" spans="1:18" s="1242" customFormat="1" ht="20" customHeight="1">
      <c r="A21" s="1243"/>
      <c r="B21" s="1102" t="s">
        <v>1194</v>
      </c>
      <c r="C21" s="1240"/>
      <c r="D21" s="1103"/>
      <c r="E21" s="1240"/>
      <c r="F21" s="1240"/>
      <c r="G21" s="1099"/>
      <c r="H21" s="1244"/>
      <c r="I21" s="1244"/>
      <c r="J21" s="1244"/>
      <c r="K21" s="1244"/>
      <c r="L21" s="1244"/>
      <c r="M21" s="1245"/>
      <c r="N21" s="1117"/>
      <c r="O21" s="1117"/>
    </row>
    <row r="22" spans="1:18" s="932" customFormat="1" ht="20" customHeight="1">
      <c r="A22" s="933"/>
      <c r="B22" s="497"/>
      <c r="C22" s="498" t="s">
        <v>52</v>
      </c>
      <c r="D22" s="498" t="s">
        <v>53</v>
      </c>
      <c r="E22" s="498" t="s">
        <v>55</v>
      </c>
      <c r="F22" s="498" t="s">
        <v>56</v>
      </c>
      <c r="G22" s="498"/>
      <c r="H22" s="984"/>
      <c r="I22" s="899"/>
      <c r="J22" s="899"/>
      <c r="K22" s="899"/>
      <c r="L22" s="899"/>
      <c r="M22" s="900"/>
      <c r="N22" s="931"/>
      <c r="O22" s="931"/>
    </row>
    <row r="23" spans="1:18" s="932" customFormat="1" ht="20" customHeight="1">
      <c r="A23" s="612"/>
      <c r="B23" s="993" t="s">
        <v>1295</v>
      </c>
      <c r="C23" s="1859">
        <v>50</v>
      </c>
      <c r="D23" s="1351">
        <v>40</v>
      </c>
      <c r="E23" s="1351">
        <v>40</v>
      </c>
      <c r="F23" s="1451">
        <v>40</v>
      </c>
      <c r="G23" s="1352" t="s">
        <v>1517</v>
      </c>
      <c r="H23" s="985"/>
      <c r="I23" s="484"/>
      <c r="J23" s="484"/>
      <c r="K23" s="484"/>
      <c r="L23" s="484"/>
      <c r="M23" s="994"/>
      <c r="N23" s="985"/>
      <c r="O23" s="484"/>
      <c r="P23" s="484"/>
      <c r="Q23" s="484"/>
      <c r="R23" s="1211"/>
    </row>
    <row r="24" spans="1:18" s="932" customFormat="1" ht="20" customHeight="1">
      <c r="A24" s="612"/>
      <c r="B24" s="993" t="s">
        <v>281</v>
      </c>
      <c r="C24" s="1860"/>
      <c r="D24" s="1351">
        <v>40</v>
      </c>
      <c r="E24" s="1131">
        <v>40</v>
      </c>
      <c r="F24" s="1451">
        <v>40</v>
      </c>
      <c r="G24" s="1353"/>
      <c r="H24" s="985"/>
      <c r="I24" s="484"/>
      <c r="J24" s="484"/>
      <c r="K24" s="484"/>
      <c r="L24" s="484"/>
      <c r="M24" s="994"/>
      <c r="N24" s="985"/>
      <c r="O24" s="484"/>
      <c r="P24" s="484"/>
      <c r="Q24" s="484"/>
      <c r="R24" s="1211"/>
    </row>
    <row r="25" spans="1:18" s="932" customFormat="1" ht="20" customHeight="1">
      <c r="A25" s="612"/>
      <c r="B25" s="993" t="s">
        <v>282</v>
      </c>
      <c r="C25" s="1860"/>
      <c r="D25" s="1351">
        <v>38</v>
      </c>
      <c r="E25" s="1131">
        <v>38</v>
      </c>
      <c r="F25" s="1451">
        <v>38</v>
      </c>
      <c r="G25" s="1353"/>
      <c r="H25" s="985"/>
      <c r="I25" s="484"/>
      <c r="J25" s="484"/>
      <c r="K25" s="484"/>
      <c r="L25" s="484"/>
      <c r="M25" s="994"/>
      <c r="N25" s="985"/>
      <c r="O25" s="484"/>
      <c r="P25" s="484"/>
      <c r="Q25" s="484"/>
      <c r="R25" s="1211"/>
    </row>
    <row r="26" spans="1:18" s="932" customFormat="1" ht="20" customHeight="1">
      <c r="A26" s="612"/>
      <c r="B26" s="993" t="s">
        <v>283</v>
      </c>
      <c r="C26" s="1860"/>
      <c r="D26" s="1351">
        <v>35</v>
      </c>
      <c r="E26" s="1131">
        <v>35</v>
      </c>
      <c r="F26" s="1451">
        <v>35</v>
      </c>
      <c r="G26" s="994"/>
      <c r="H26" s="985"/>
      <c r="I26" s="484"/>
      <c r="J26" s="484"/>
      <c r="K26" s="484"/>
      <c r="L26" s="484"/>
      <c r="M26" s="994"/>
      <c r="N26" s="985"/>
      <c r="O26" s="484"/>
      <c r="P26" s="484"/>
      <c r="Q26" s="484"/>
      <c r="R26" s="1211"/>
    </row>
    <row r="27" spans="1:18" s="932" customFormat="1" ht="20" customHeight="1">
      <c r="A27" s="612"/>
      <c r="B27" s="993" t="s">
        <v>647</v>
      </c>
      <c r="C27" s="1860"/>
      <c r="D27" s="1351">
        <v>32</v>
      </c>
      <c r="E27" s="1351">
        <v>32</v>
      </c>
      <c r="F27" s="1451">
        <v>32</v>
      </c>
      <c r="G27" s="994"/>
      <c r="H27" s="985"/>
      <c r="I27" s="484"/>
      <c r="J27" s="484"/>
      <c r="K27" s="484"/>
      <c r="L27" s="484"/>
      <c r="M27" s="994"/>
      <c r="N27" s="985"/>
      <c r="O27" s="484"/>
      <c r="P27" s="484"/>
      <c r="Q27" s="484"/>
      <c r="R27" s="1211"/>
    </row>
    <row r="28" spans="1:18" s="932" customFormat="1" ht="20" customHeight="1">
      <c r="A28" s="612"/>
      <c r="B28" s="993" t="s">
        <v>1294</v>
      </c>
      <c r="C28" s="1861"/>
      <c r="D28" s="1351">
        <v>30</v>
      </c>
      <c r="E28" s="1351">
        <v>30</v>
      </c>
      <c r="F28" s="1451">
        <v>30</v>
      </c>
      <c r="G28" s="1317"/>
      <c r="H28" s="985"/>
      <c r="I28" s="484"/>
      <c r="J28" s="484"/>
      <c r="K28" s="484"/>
      <c r="L28" s="484"/>
      <c r="M28" s="994"/>
      <c r="N28" s="985"/>
      <c r="O28" s="484"/>
      <c r="P28" s="484"/>
      <c r="Q28" s="484"/>
      <c r="R28" s="1211"/>
    </row>
    <row r="29" spans="1:18" s="932" customFormat="1" ht="20" customHeight="1">
      <c r="A29" s="612"/>
      <c r="B29" s="993" t="s">
        <v>712</v>
      </c>
      <c r="C29" s="1859">
        <v>50</v>
      </c>
      <c r="D29" s="1354">
        <v>38</v>
      </c>
      <c r="E29" s="1131">
        <v>38</v>
      </c>
      <c r="F29" s="1451">
        <v>38</v>
      </c>
      <c r="G29" s="1450" t="s">
        <v>1563</v>
      </c>
      <c r="H29" s="985"/>
      <c r="I29" s="484"/>
      <c r="J29" s="484"/>
      <c r="K29" s="484"/>
      <c r="L29" s="484"/>
      <c r="M29" s="994"/>
      <c r="N29" s="985"/>
      <c r="O29" s="484"/>
      <c r="P29" s="484"/>
      <c r="Q29" s="484"/>
      <c r="R29" s="1211"/>
    </row>
    <row r="30" spans="1:18" s="932" customFormat="1" ht="20" customHeight="1">
      <c r="A30" s="612"/>
      <c r="B30" s="993" t="s">
        <v>284</v>
      </c>
      <c r="C30" s="1860"/>
      <c r="D30" s="1351">
        <v>37</v>
      </c>
      <c r="E30" s="1131">
        <v>37</v>
      </c>
      <c r="F30" s="1451">
        <v>37</v>
      </c>
      <c r="G30" s="1353"/>
      <c r="H30" s="985"/>
      <c r="I30" s="484"/>
      <c r="J30" s="484"/>
      <c r="K30" s="484"/>
      <c r="L30" s="484"/>
      <c r="M30" s="994"/>
      <c r="N30" s="985"/>
      <c r="O30" s="484"/>
      <c r="P30" s="484"/>
      <c r="Q30" s="484"/>
      <c r="R30" s="1211"/>
    </row>
    <row r="31" spans="1:18" s="932" customFormat="1" ht="20" customHeight="1">
      <c r="A31" s="612"/>
      <c r="B31" s="993" t="s">
        <v>285</v>
      </c>
      <c r="C31" s="1860"/>
      <c r="D31" s="1351">
        <v>36</v>
      </c>
      <c r="E31" s="1131">
        <v>36</v>
      </c>
      <c r="F31" s="1451">
        <v>36</v>
      </c>
      <c r="G31" s="1353"/>
      <c r="H31" s="985"/>
      <c r="I31" s="484"/>
      <c r="J31" s="484"/>
      <c r="K31" s="484"/>
      <c r="L31" s="484"/>
      <c r="M31" s="994"/>
      <c r="N31" s="985"/>
      <c r="O31" s="484"/>
      <c r="P31" s="484"/>
      <c r="Q31" s="484"/>
      <c r="R31" s="1211"/>
    </row>
    <row r="32" spans="1:18" s="932" customFormat="1" ht="20" customHeight="1">
      <c r="A32" s="612"/>
      <c r="B32" s="993" t="s">
        <v>286</v>
      </c>
      <c r="C32" s="1860"/>
      <c r="D32" s="1351">
        <v>35</v>
      </c>
      <c r="E32" s="1131">
        <v>35</v>
      </c>
      <c r="F32" s="1451">
        <v>35</v>
      </c>
      <c r="G32" s="1353"/>
      <c r="H32" s="985"/>
      <c r="I32" s="484"/>
      <c r="J32" s="484"/>
      <c r="K32" s="484"/>
      <c r="L32" s="484"/>
      <c r="M32" s="994"/>
      <c r="N32" s="985"/>
      <c r="O32" s="484"/>
      <c r="P32" s="484"/>
      <c r="Q32" s="484"/>
      <c r="R32" s="1211"/>
    </row>
    <row r="33" spans="1:18" s="932" customFormat="1" ht="20" customHeight="1">
      <c r="A33" s="612"/>
      <c r="B33" s="993" t="s">
        <v>646</v>
      </c>
      <c r="C33" s="1860"/>
      <c r="D33" s="1351">
        <v>33</v>
      </c>
      <c r="E33" s="1351">
        <v>33</v>
      </c>
      <c r="F33" s="1451">
        <v>33</v>
      </c>
      <c r="G33" s="994"/>
      <c r="H33" s="985"/>
      <c r="I33" s="484"/>
      <c r="J33" s="484"/>
      <c r="K33" s="484"/>
      <c r="L33" s="484"/>
      <c r="M33" s="994"/>
      <c r="N33" s="985"/>
      <c r="O33" s="484"/>
      <c r="P33" s="484"/>
      <c r="Q33" s="484"/>
      <c r="R33" s="1211"/>
    </row>
    <row r="34" spans="1:18" s="932" customFormat="1" ht="20" customHeight="1">
      <c r="A34" s="612"/>
      <c r="B34" s="993" t="s">
        <v>1296</v>
      </c>
      <c r="C34" s="1861"/>
      <c r="D34" s="1351">
        <v>31</v>
      </c>
      <c r="E34" s="1351">
        <v>31</v>
      </c>
      <c r="F34" s="1451">
        <v>31</v>
      </c>
      <c r="G34" s="1317"/>
      <c r="H34" s="1355"/>
      <c r="I34" s="995"/>
      <c r="J34" s="995"/>
      <c r="K34" s="995"/>
      <c r="L34" s="995"/>
      <c r="M34" s="1356"/>
      <c r="N34" s="985"/>
      <c r="O34" s="484"/>
      <c r="P34" s="484"/>
      <c r="Q34" s="484"/>
      <c r="R34" s="1211"/>
    </row>
    <row r="35" spans="1:18" s="890" customFormat="1" ht="20" customHeight="1">
      <c r="B35" s="935"/>
      <c r="H35" s="936"/>
      <c r="I35" s="936"/>
      <c r="J35" s="936"/>
      <c r="K35" s="936"/>
      <c r="L35" s="904"/>
      <c r="M35" s="904"/>
      <c r="N35" s="1295"/>
      <c r="O35" s="1295"/>
      <c r="P35" s="328"/>
    </row>
    <row r="36" spans="1:18" s="890" customFormat="1" ht="20" customHeight="1">
      <c r="B36" s="906" t="s">
        <v>945</v>
      </c>
      <c r="C36" s="499" t="s">
        <v>946</v>
      </c>
      <c r="D36" s="499"/>
      <c r="E36" s="499"/>
      <c r="F36" s="499"/>
      <c r="G36" s="499"/>
      <c r="H36" s="499"/>
      <c r="I36" s="499"/>
      <c r="J36" s="499"/>
      <c r="K36" s="499"/>
      <c r="L36" s="499"/>
      <c r="M36" s="907"/>
      <c r="N36" s="1295"/>
      <c r="O36" s="1295"/>
      <c r="P36" s="328"/>
    </row>
    <row r="37" spans="1:18" s="890" customFormat="1" ht="20" customHeight="1">
      <c r="B37" s="908" t="s">
        <v>287</v>
      </c>
      <c r="C37" s="891"/>
      <c r="D37" s="891"/>
      <c r="E37" s="891"/>
      <c r="F37" s="891"/>
      <c r="G37" s="891"/>
      <c r="H37" s="891"/>
      <c r="I37" s="891"/>
      <c r="J37" s="891"/>
      <c r="K37" s="891"/>
      <c r="L37" s="891"/>
      <c r="M37" s="909"/>
      <c r="N37" s="905"/>
      <c r="O37" s="905"/>
    </row>
    <row r="38" spans="1:18" s="890" customFormat="1" ht="20" customHeight="1">
      <c r="B38" s="910" t="s">
        <v>947</v>
      </c>
      <c r="C38" s="892"/>
      <c r="D38" s="892"/>
      <c r="E38" s="892"/>
      <c r="F38" s="892"/>
      <c r="G38" s="892"/>
      <c r="H38" s="892"/>
      <c r="I38" s="892"/>
      <c r="J38" s="892"/>
      <c r="K38" s="892"/>
      <c r="L38" s="892"/>
      <c r="M38" s="911"/>
      <c r="N38" s="931"/>
      <c r="O38" s="931"/>
    </row>
    <row r="39" spans="1:18" s="890" customFormat="1" ht="20" customHeight="1">
      <c r="B39" s="910" t="s">
        <v>1195</v>
      </c>
      <c r="C39" s="892"/>
      <c r="D39" s="892"/>
      <c r="E39" s="892"/>
      <c r="F39" s="892"/>
      <c r="G39" s="892"/>
      <c r="H39" s="891"/>
      <c r="I39" s="891"/>
      <c r="J39" s="891"/>
      <c r="K39" s="891"/>
      <c r="L39" s="891"/>
      <c r="M39" s="912"/>
      <c r="N39" s="931"/>
      <c r="O39" s="931"/>
    </row>
    <row r="40" spans="1:18" s="890" customFormat="1" ht="20" customHeight="1">
      <c r="B40" s="503"/>
      <c r="C40" s="502" t="s">
        <v>52</v>
      </c>
      <c r="D40" s="502" t="s">
        <v>53</v>
      </c>
      <c r="E40" s="502" t="s">
        <v>54</v>
      </c>
      <c r="F40" s="502" t="s">
        <v>55</v>
      </c>
      <c r="G40" s="502" t="s">
        <v>56</v>
      </c>
      <c r="H40" s="913"/>
      <c r="I40" s="913"/>
      <c r="J40" s="913"/>
      <c r="K40" s="913"/>
      <c r="L40" s="913"/>
      <c r="M40" s="914"/>
      <c r="N40" s="931"/>
      <c r="O40" s="931"/>
    </row>
    <row r="41" spans="1:18" s="890" customFormat="1" ht="20" customHeight="1">
      <c r="B41" s="503" t="s">
        <v>288</v>
      </c>
      <c r="C41" s="534">
        <v>53</v>
      </c>
      <c r="D41" s="534">
        <v>47</v>
      </c>
      <c r="E41" s="534">
        <f>D41-1</f>
        <v>46</v>
      </c>
      <c r="F41" s="534">
        <f>E41-1</f>
        <v>45</v>
      </c>
      <c r="G41" s="534">
        <f>F41-1</f>
        <v>44</v>
      </c>
      <c r="H41" s="560"/>
      <c r="I41" s="560"/>
      <c r="J41" s="560"/>
      <c r="K41" s="560"/>
      <c r="L41" s="560"/>
      <c r="M41" s="902"/>
      <c r="N41" s="931"/>
      <c r="O41" s="931"/>
    </row>
    <row r="42" spans="1:18" s="890" customFormat="1" ht="20" customHeight="1">
      <c r="B42" s="503" t="s">
        <v>1196</v>
      </c>
      <c r="C42" s="846" t="s">
        <v>74</v>
      </c>
      <c r="D42" s="846" t="s">
        <v>74</v>
      </c>
      <c r="E42" s="534">
        <v>39</v>
      </c>
      <c r="F42" s="534">
        <f t="shared" ref="F42:G52" si="0">E42-1</f>
        <v>38</v>
      </c>
      <c r="G42" s="534">
        <f t="shared" si="0"/>
        <v>37</v>
      </c>
      <c r="H42" s="560"/>
      <c r="I42" s="560"/>
      <c r="J42" s="560"/>
      <c r="K42" s="560"/>
      <c r="L42" s="560"/>
      <c r="M42" s="902"/>
      <c r="N42" s="931"/>
      <c r="O42" s="931"/>
    </row>
    <row r="43" spans="1:18" s="1114" customFormat="1" ht="20" customHeight="1">
      <c r="B43" s="1095" t="s">
        <v>289</v>
      </c>
      <c r="C43" s="534">
        <v>46</v>
      </c>
      <c r="D43" s="534">
        <v>41</v>
      </c>
      <c r="E43" s="534">
        <f>D43-1</f>
        <v>40</v>
      </c>
      <c r="F43" s="534">
        <f>E43-1</f>
        <v>39</v>
      </c>
      <c r="G43" s="534">
        <f>F43-1</f>
        <v>38</v>
      </c>
      <c r="H43" s="1115"/>
      <c r="I43" s="1115"/>
      <c r="J43" s="1115"/>
      <c r="K43" s="1115"/>
      <c r="L43" s="1115"/>
      <c r="M43" s="1116"/>
      <c r="N43" s="1117"/>
      <c r="O43" s="1117"/>
    </row>
    <row r="44" spans="1:18" s="1114" customFormat="1" ht="20" customHeight="1">
      <c r="B44" s="1095" t="s">
        <v>1197</v>
      </c>
      <c r="C44" s="846" t="s">
        <v>74</v>
      </c>
      <c r="D44" s="846" t="s">
        <v>74</v>
      </c>
      <c r="E44" s="534">
        <v>37</v>
      </c>
      <c r="F44" s="534">
        <f t="shared" ref="F44" si="1">E44-1</f>
        <v>36</v>
      </c>
      <c r="G44" s="534">
        <f t="shared" ref="G44" si="2">F44-1</f>
        <v>35</v>
      </c>
      <c r="H44" s="1115"/>
      <c r="I44" s="1115"/>
      <c r="J44" s="1115"/>
      <c r="K44" s="1115"/>
      <c r="L44" s="1115"/>
      <c r="M44" s="1116"/>
      <c r="N44" s="1117"/>
      <c r="O44" s="1117"/>
    </row>
    <row r="45" spans="1:18" s="890" customFormat="1" ht="20" customHeight="1">
      <c r="B45" s="503" t="s">
        <v>1497</v>
      </c>
      <c r="C45" s="534">
        <v>50</v>
      </c>
      <c r="D45" s="534">
        <v>40</v>
      </c>
      <c r="E45" s="534">
        <f>D45-1</f>
        <v>39</v>
      </c>
      <c r="F45" s="534">
        <f>E45-1</f>
        <v>38</v>
      </c>
      <c r="G45" s="534">
        <f>F45-1</f>
        <v>37</v>
      </c>
      <c r="H45" s="560"/>
      <c r="I45" s="560"/>
      <c r="J45" s="560"/>
      <c r="K45" s="560"/>
      <c r="L45" s="560"/>
      <c r="M45" s="902"/>
      <c r="N45" s="931"/>
      <c r="O45" s="931"/>
    </row>
    <row r="46" spans="1:18" s="890" customFormat="1" ht="20" customHeight="1">
      <c r="B46" s="503" t="s">
        <v>1198</v>
      </c>
      <c r="C46" s="846" t="s">
        <v>74</v>
      </c>
      <c r="D46" s="846" t="s">
        <v>74</v>
      </c>
      <c r="E46" s="534">
        <v>32</v>
      </c>
      <c r="F46" s="534">
        <f t="shared" ref="F46" si="3">E46-1</f>
        <v>31</v>
      </c>
      <c r="G46" s="534">
        <f t="shared" ref="G46" si="4">F46-1</f>
        <v>30</v>
      </c>
      <c r="H46" s="560"/>
      <c r="I46" s="560"/>
      <c r="J46" s="560"/>
      <c r="K46" s="560"/>
      <c r="L46" s="560"/>
      <c r="M46" s="902"/>
      <c r="N46" s="931"/>
      <c r="O46" s="931"/>
    </row>
    <row r="47" spans="1:18" s="890" customFormat="1" ht="20" customHeight="1">
      <c r="B47" s="503" t="s">
        <v>1199</v>
      </c>
      <c r="C47" s="534">
        <v>50</v>
      </c>
      <c r="D47" s="534">
        <v>44</v>
      </c>
      <c r="E47" s="534">
        <f>D47-1</f>
        <v>43</v>
      </c>
      <c r="F47" s="534">
        <f t="shared" si="0"/>
        <v>42</v>
      </c>
      <c r="G47" s="534">
        <f t="shared" si="0"/>
        <v>41</v>
      </c>
      <c r="H47" s="560"/>
      <c r="I47" s="560"/>
      <c r="J47" s="560"/>
      <c r="K47" s="560"/>
      <c r="L47" s="560"/>
      <c r="M47" s="902"/>
      <c r="N47" s="931"/>
      <c r="O47" s="931"/>
    </row>
    <row r="48" spans="1:18" s="890" customFormat="1" ht="20" customHeight="1">
      <c r="B48" s="503" t="s">
        <v>1200</v>
      </c>
      <c r="C48" s="846" t="s">
        <v>74</v>
      </c>
      <c r="D48" s="846" t="s">
        <v>74</v>
      </c>
      <c r="E48" s="534">
        <v>39</v>
      </c>
      <c r="F48" s="534">
        <f t="shared" si="0"/>
        <v>38</v>
      </c>
      <c r="G48" s="534">
        <f t="shared" si="0"/>
        <v>37</v>
      </c>
      <c r="H48" s="484"/>
      <c r="I48" s="560"/>
      <c r="J48" s="560"/>
      <c r="K48" s="560"/>
      <c r="L48" s="560"/>
      <c r="M48" s="902"/>
      <c r="N48" s="931"/>
      <c r="O48" s="931"/>
    </row>
    <row r="49" spans="2:25" s="890" customFormat="1" ht="20" customHeight="1">
      <c r="B49" s="503" t="s">
        <v>290</v>
      </c>
      <c r="C49" s="534">
        <v>43</v>
      </c>
      <c r="D49" s="534">
        <v>36</v>
      </c>
      <c r="E49" s="534">
        <f>D49-1</f>
        <v>35</v>
      </c>
      <c r="F49" s="534">
        <f t="shared" ref="F49:F50" si="5">E49-1</f>
        <v>34</v>
      </c>
      <c r="G49" s="534">
        <f t="shared" ref="G49:G50" si="6">F49-1</f>
        <v>33</v>
      </c>
      <c r="H49" s="560"/>
      <c r="I49" s="560"/>
      <c r="J49" s="560"/>
      <c r="K49" s="560"/>
      <c r="L49" s="560"/>
      <c r="M49" s="902"/>
      <c r="N49" s="931"/>
      <c r="O49" s="931"/>
    </row>
    <row r="50" spans="2:25" s="890" customFormat="1" ht="20" customHeight="1">
      <c r="B50" s="503" t="s">
        <v>1201</v>
      </c>
      <c r="C50" s="846" t="s">
        <v>74</v>
      </c>
      <c r="D50" s="846" t="s">
        <v>74</v>
      </c>
      <c r="E50" s="534">
        <v>32</v>
      </c>
      <c r="F50" s="534">
        <f t="shared" si="5"/>
        <v>31</v>
      </c>
      <c r="G50" s="534">
        <f t="shared" si="6"/>
        <v>30</v>
      </c>
      <c r="H50" s="560"/>
      <c r="I50" s="560"/>
      <c r="J50" s="560"/>
      <c r="K50" s="560"/>
      <c r="L50" s="560"/>
      <c r="M50" s="902"/>
      <c r="N50" s="931"/>
      <c r="O50" s="931"/>
    </row>
    <row r="51" spans="2:25" s="890" customFormat="1" ht="20" customHeight="1">
      <c r="B51" s="503" t="s">
        <v>948</v>
      </c>
      <c r="C51" s="846">
        <v>40</v>
      </c>
      <c r="D51" s="806">
        <v>30</v>
      </c>
      <c r="E51" s="806">
        <f>D51-1</f>
        <v>29</v>
      </c>
      <c r="F51" s="806">
        <f t="shared" si="0"/>
        <v>28</v>
      </c>
      <c r="G51" s="806">
        <f t="shared" si="0"/>
        <v>27</v>
      </c>
      <c r="H51" s="560"/>
      <c r="I51" s="560"/>
      <c r="J51" s="560"/>
      <c r="K51" s="560"/>
      <c r="L51" s="560"/>
      <c r="M51" s="902"/>
      <c r="N51" s="905"/>
      <c r="O51" s="905"/>
    </row>
    <row r="52" spans="2:25" s="890" customFormat="1" ht="20" customHeight="1">
      <c r="B52" s="503" t="s">
        <v>1202</v>
      </c>
      <c r="C52" s="846" t="s">
        <v>74</v>
      </c>
      <c r="D52" s="846" t="s">
        <v>74</v>
      </c>
      <c r="E52" s="806">
        <v>25</v>
      </c>
      <c r="F52" s="806">
        <f t="shared" si="0"/>
        <v>24</v>
      </c>
      <c r="G52" s="806">
        <f t="shared" si="0"/>
        <v>23</v>
      </c>
      <c r="H52" s="560"/>
      <c r="I52" s="560"/>
      <c r="J52" s="560"/>
      <c r="K52" s="560"/>
      <c r="L52" s="560"/>
      <c r="M52" s="902"/>
      <c r="N52" s="905"/>
      <c r="O52" s="905"/>
    </row>
    <row r="53" spans="2:25" s="890" customFormat="1" ht="20" customHeight="1">
      <c r="B53" s="503" t="s">
        <v>292</v>
      </c>
      <c r="C53" s="504">
        <v>31</v>
      </c>
      <c r="D53" s="504">
        <v>27</v>
      </c>
      <c r="E53" s="504">
        <f>D53-1</f>
        <v>26</v>
      </c>
      <c r="F53" s="504">
        <f>E53-1</f>
        <v>25</v>
      </c>
      <c r="G53" s="504">
        <f>F53-1</f>
        <v>24</v>
      </c>
      <c r="H53" s="560"/>
      <c r="I53" s="560"/>
      <c r="J53" s="560"/>
      <c r="K53" s="560"/>
      <c r="L53" s="560"/>
      <c r="M53" s="902"/>
      <c r="N53" s="905"/>
      <c r="O53" s="905"/>
    </row>
    <row r="54" spans="2:25" s="890" customFormat="1" ht="20" customHeight="1">
      <c r="B54" s="503" t="s">
        <v>1203</v>
      </c>
      <c r="C54" s="505" t="s">
        <v>74</v>
      </c>
      <c r="D54" s="505" t="s">
        <v>74</v>
      </c>
      <c r="E54" s="504">
        <v>22</v>
      </c>
      <c r="F54" s="504">
        <f>E54-1</f>
        <v>21</v>
      </c>
      <c r="G54" s="504">
        <f>F54-1</f>
        <v>20</v>
      </c>
      <c r="H54" s="668"/>
      <c r="I54" s="668"/>
      <c r="J54" s="668"/>
      <c r="K54" s="668"/>
      <c r="L54" s="668"/>
      <c r="M54" s="903"/>
      <c r="N54" s="896"/>
      <c r="O54" s="896"/>
    </row>
    <row r="55" spans="2:25" s="890" customFormat="1" ht="15.65" customHeight="1">
      <c r="B55" s="915"/>
      <c r="C55" s="893"/>
      <c r="D55" s="893"/>
      <c r="E55" s="893"/>
      <c r="F55" s="893"/>
      <c r="G55" s="893"/>
      <c r="H55" s="893"/>
      <c r="I55" s="893"/>
      <c r="J55" s="893"/>
      <c r="K55" s="893"/>
      <c r="L55" s="893"/>
      <c r="M55" s="916"/>
      <c r="N55" s="896"/>
      <c r="O55" s="896"/>
    </row>
    <row r="56" spans="2:25" s="890" customFormat="1" ht="15.65" customHeight="1">
      <c r="B56" s="917" t="s">
        <v>1204</v>
      </c>
      <c r="C56" s="894"/>
      <c r="D56" s="894"/>
      <c r="E56" s="894"/>
      <c r="F56" s="894"/>
      <c r="G56" s="894"/>
      <c r="H56" s="894"/>
      <c r="I56" s="894"/>
      <c r="J56" s="894"/>
      <c r="K56" s="894"/>
      <c r="L56" s="894"/>
      <c r="M56" s="918"/>
      <c r="N56" s="895"/>
      <c r="O56" s="895"/>
      <c r="P56" s="895"/>
      <c r="Q56" s="895"/>
      <c r="R56" s="895"/>
      <c r="S56" s="895"/>
      <c r="T56" s="895"/>
      <c r="U56" s="895"/>
      <c r="V56" s="895"/>
      <c r="W56" s="895"/>
      <c r="X56" s="895"/>
      <c r="Y56" s="895"/>
    </row>
    <row r="57" spans="2:25" s="890" customFormat="1" ht="18" customHeight="1">
      <c r="B57" s="983" t="s">
        <v>1297</v>
      </c>
      <c r="C57" s="499"/>
      <c r="D57" s="499"/>
      <c r="E57" s="499"/>
      <c r="F57" s="499"/>
      <c r="G57" s="499"/>
      <c r="H57" s="499"/>
      <c r="I57" s="499"/>
      <c r="J57" s="499"/>
      <c r="K57" s="499"/>
      <c r="L57" s="499"/>
      <c r="M57" s="922"/>
      <c r="N57" s="932"/>
      <c r="O57" s="932"/>
    </row>
    <row r="58" spans="2:25" s="890" customFormat="1" ht="18" customHeight="1">
      <c r="B58" s="919"/>
      <c r="C58" s="873" t="s">
        <v>53</v>
      </c>
      <c r="D58" s="873" t="s">
        <v>54</v>
      </c>
      <c r="E58" s="873" t="s">
        <v>55</v>
      </c>
      <c r="F58" s="874" t="s">
        <v>56</v>
      </c>
      <c r="G58" s="964" t="s">
        <v>1205</v>
      </c>
      <c r="H58" s="1896"/>
      <c r="I58" s="1896"/>
      <c r="J58" s="1896"/>
      <c r="K58" s="1896"/>
      <c r="L58" s="1896"/>
      <c r="M58" s="1896"/>
      <c r="N58" s="932"/>
      <c r="O58" s="932"/>
    </row>
    <row r="59" spans="2:25" s="890" customFormat="1" ht="18" customHeight="1">
      <c r="B59" s="535" t="s">
        <v>1209</v>
      </c>
      <c r="C59" s="1318">
        <v>42</v>
      </c>
      <c r="D59" s="1318">
        <v>42</v>
      </c>
      <c r="E59" s="1318">
        <v>42</v>
      </c>
      <c r="F59" s="1318">
        <v>42</v>
      </c>
      <c r="G59" s="996"/>
      <c r="H59" s="1897"/>
      <c r="I59" s="1897"/>
      <c r="J59" s="1897"/>
      <c r="K59" s="1897"/>
      <c r="L59" s="1897"/>
      <c r="M59" s="1897"/>
      <c r="N59" s="920"/>
      <c r="O59" s="920"/>
      <c r="P59" s="920"/>
    </row>
    <row r="60" spans="2:25" s="890" customFormat="1" ht="18" customHeight="1">
      <c r="B60" s="535" t="s">
        <v>1210</v>
      </c>
      <c r="C60" s="1318" t="s">
        <v>1459</v>
      </c>
      <c r="D60" s="1318">
        <v>35.5</v>
      </c>
      <c r="E60" s="1318">
        <v>35.5</v>
      </c>
      <c r="F60" s="1318">
        <v>35.5</v>
      </c>
      <c r="G60" s="997"/>
      <c r="H60" s="1897"/>
      <c r="I60" s="1897"/>
      <c r="J60" s="1897"/>
      <c r="K60" s="1897"/>
      <c r="L60" s="1897"/>
      <c r="M60" s="1897"/>
      <c r="N60" s="932"/>
      <c r="O60" s="932"/>
    </row>
    <row r="61" spans="2:25" s="890" customFormat="1" ht="18" customHeight="1">
      <c r="B61" s="535" t="s">
        <v>1211</v>
      </c>
      <c r="C61" s="1318" t="s">
        <v>1459</v>
      </c>
      <c r="D61" s="1318">
        <v>33.5</v>
      </c>
      <c r="E61" s="1318">
        <v>33.5</v>
      </c>
      <c r="F61" s="1318">
        <v>33.5</v>
      </c>
      <c r="G61" s="997"/>
      <c r="H61" s="1898"/>
      <c r="I61" s="1898"/>
      <c r="J61" s="1898"/>
      <c r="K61" s="1898"/>
      <c r="L61" s="1898"/>
      <c r="M61" s="1898"/>
      <c r="N61" s="932"/>
      <c r="O61" s="932"/>
    </row>
    <row r="62" spans="2:25" s="890" customFormat="1" ht="18" customHeight="1">
      <c r="B62" s="1829" t="s">
        <v>1212</v>
      </c>
      <c r="C62" s="1830"/>
      <c r="D62" s="1830"/>
      <c r="E62" s="1830"/>
      <c r="F62" s="1830"/>
      <c r="G62" s="1830"/>
      <c r="H62" s="1830"/>
      <c r="I62" s="1830"/>
      <c r="J62" s="1830"/>
      <c r="K62" s="1830"/>
      <c r="L62" s="1830"/>
      <c r="M62" s="1839"/>
      <c r="N62" s="932"/>
      <c r="O62" s="932"/>
    </row>
    <row r="63" spans="2:25" s="890" customFormat="1" ht="18" customHeight="1">
      <c r="B63" s="875"/>
      <c r="C63" s="875" t="s">
        <v>53</v>
      </c>
      <c r="D63" s="875" t="s">
        <v>55</v>
      </c>
      <c r="E63" s="876" t="s">
        <v>56</v>
      </c>
      <c r="F63" s="963"/>
      <c r="G63" s="1849"/>
      <c r="H63" s="1850"/>
      <c r="I63" s="1850"/>
      <c r="J63" s="1850"/>
      <c r="K63" s="1850"/>
      <c r="L63" s="1850"/>
      <c r="M63" s="1851"/>
      <c r="N63" s="932"/>
      <c r="O63" s="932"/>
    </row>
    <row r="64" spans="2:25" s="890" customFormat="1" ht="18" customHeight="1">
      <c r="B64" s="993" t="s">
        <v>712</v>
      </c>
      <c r="C64" s="1131">
        <f>D29</f>
        <v>38</v>
      </c>
      <c r="D64" s="1131">
        <f>E29</f>
        <v>38</v>
      </c>
      <c r="E64" s="1131">
        <f>F29</f>
        <v>38</v>
      </c>
      <c r="F64" s="1892" t="s">
        <v>1484</v>
      </c>
      <c r="G64" s="1852"/>
      <c r="H64" s="1858"/>
      <c r="I64" s="1858"/>
      <c r="J64" s="1858"/>
      <c r="K64" s="1858"/>
      <c r="L64" s="1858"/>
      <c r="M64" s="1854"/>
      <c r="N64" s="932"/>
      <c r="O64" s="932"/>
    </row>
    <row r="65" spans="2:19" s="890" customFormat="1" ht="18" customHeight="1">
      <c r="B65" s="993" t="s">
        <v>284</v>
      </c>
      <c r="C65" s="1131">
        <f t="shared" ref="C65:E69" si="7">D30</f>
        <v>37</v>
      </c>
      <c r="D65" s="1131">
        <f t="shared" si="7"/>
        <v>37</v>
      </c>
      <c r="E65" s="1131">
        <f t="shared" si="7"/>
        <v>37</v>
      </c>
      <c r="F65" s="1892"/>
      <c r="G65" s="1852"/>
      <c r="H65" s="1858"/>
      <c r="I65" s="1858"/>
      <c r="J65" s="1858"/>
      <c r="K65" s="1858"/>
      <c r="L65" s="1858"/>
      <c r="M65" s="1854"/>
      <c r="N65" s="932"/>
      <c r="O65" s="932"/>
    </row>
    <row r="66" spans="2:19" s="890" customFormat="1" ht="18" customHeight="1">
      <c r="B66" s="993" t="s">
        <v>285</v>
      </c>
      <c r="C66" s="1131">
        <f t="shared" si="7"/>
        <v>36</v>
      </c>
      <c r="D66" s="1131">
        <f t="shared" si="7"/>
        <v>36</v>
      </c>
      <c r="E66" s="1131">
        <f t="shared" si="7"/>
        <v>36</v>
      </c>
      <c r="F66" s="1892"/>
      <c r="G66" s="1852"/>
      <c r="H66" s="1858"/>
      <c r="I66" s="1858"/>
      <c r="J66" s="1858"/>
      <c r="K66" s="1858"/>
      <c r="L66" s="1858"/>
      <c r="M66" s="1854"/>
      <c r="N66" s="932"/>
      <c r="O66" s="932"/>
    </row>
    <row r="67" spans="2:19" s="890" customFormat="1" ht="18" customHeight="1">
      <c r="B67" s="993" t="s">
        <v>286</v>
      </c>
      <c r="C67" s="1131">
        <f t="shared" si="7"/>
        <v>35</v>
      </c>
      <c r="D67" s="1131">
        <f t="shared" si="7"/>
        <v>35</v>
      </c>
      <c r="E67" s="1131">
        <f t="shared" si="7"/>
        <v>35</v>
      </c>
      <c r="F67" s="1892"/>
      <c r="G67" s="1852"/>
      <c r="H67" s="1858"/>
      <c r="I67" s="1858"/>
      <c r="J67" s="1858"/>
      <c r="K67" s="1858"/>
      <c r="L67" s="1858"/>
      <c r="M67" s="1854"/>
      <c r="N67" s="932"/>
      <c r="O67" s="932"/>
    </row>
    <row r="68" spans="2:19" s="890" customFormat="1" ht="18" customHeight="1">
      <c r="B68" s="993" t="s">
        <v>646</v>
      </c>
      <c r="C68" s="1131">
        <f t="shared" si="7"/>
        <v>33</v>
      </c>
      <c r="D68" s="1131">
        <f t="shared" si="7"/>
        <v>33</v>
      </c>
      <c r="E68" s="1131">
        <f t="shared" si="7"/>
        <v>33</v>
      </c>
      <c r="F68" s="1892"/>
      <c r="G68" s="1852"/>
      <c r="H68" s="1858"/>
      <c r="I68" s="1858"/>
      <c r="J68" s="1858"/>
      <c r="K68" s="1858"/>
      <c r="L68" s="1858"/>
      <c r="M68" s="1854"/>
      <c r="N68" s="932"/>
      <c r="O68" s="932"/>
    </row>
    <row r="69" spans="2:19" s="890" customFormat="1" ht="18" customHeight="1">
      <c r="B69" s="993" t="s">
        <v>1296</v>
      </c>
      <c r="C69" s="1131">
        <f t="shared" si="7"/>
        <v>31</v>
      </c>
      <c r="D69" s="1131">
        <f t="shared" si="7"/>
        <v>31</v>
      </c>
      <c r="E69" s="1131">
        <f t="shared" si="7"/>
        <v>31</v>
      </c>
      <c r="F69" s="1892"/>
      <c r="G69" s="1855"/>
      <c r="H69" s="1856"/>
      <c r="I69" s="1856"/>
      <c r="J69" s="1856"/>
      <c r="K69" s="1856"/>
      <c r="L69" s="1856"/>
      <c r="M69" s="1857"/>
      <c r="N69" s="932"/>
      <c r="O69" s="932"/>
    </row>
    <row r="70" spans="2:19" s="890" customFormat="1" ht="18" customHeight="1">
      <c r="B70" s="1829" t="s">
        <v>1213</v>
      </c>
      <c r="C70" s="1830"/>
      <c r="D70" s="1830"/>
      <c r="E70" s="1830"/>
      <c r="F70" s="1830"/>
      <c r="G70" s="1831"/>
      <c r="H70" s="1831"/>
      <c r="I70" s="1831"/>
      <c r="J70" s="1831"/>
      <c r="K70" s="1831"/>
      <c r="L70" s="1831"/>
      <c r="M70" s="1832"/>
    </row>
    <row r="71" spans="2:19" s="890" customFormat="1" ht="18" customHeight="1">
      <c r="B71" s="921"/>
      <c r="C71" s="875" t="s">
        <v>53</v>
      </c>
      <c r="D71" s="875" t="s">
        <v>55</v>
      </c>
      <c r="E71" s="876" t="s">
        <v>56</v>
      </c>
      <c r="F71" s="964"/>
      <c r="G71" s="1849"/>
      <c r="H71" s="1850"/>
      <c r="I71" s="1850"/>
      <c r="J71" s="1850"/>
      <c r="K71" s="1850"/>
      <c r="L71" s="1850"/>
      <c r="M71" s="1851"/>
    </row>
    <row r="72" spans="2:19" s="890" customFormat="1" ht="18" customHeight="1">
      <c r="B72" s="993" t="s">
        <v>1295</v>
      </c>
      <c r="C72" s="1131">
        <f t="shared" ref="C72:C77" si="8">D23</f>
        <v>40</v>
      </c>
      <c r="D72" s="1131">
        <f t="shared" ref="D72:E72" si="9">E23</f>
        <v>40</v>
      </c>
      <c r="E72" s="1131">
        <f t="shared" si="9"/>
        <v>40</v>
      </c>
      <c r="F72" s="1893" t="s">
        <v>1493</v>
      </c>
      <c r="G72" s="1852"/>
      <c r="H72" s="1853"/>
      <c r="I72" s="1853"/>
      <c r="J72" s="1853"/>
      <c r="K72" s="1853"/>
      <c r="L72" s="1853"/>
      <c r="M72" s="1854"/>
    </row>
    <row r="73" spans="2:19" s="890" customFormat="1" ht="18" customHeight="1">
      <c r="B73" s="993" t="s">
        <v>281</v>
      </c>
      <c r="C73" s="1131">
        <f t="shared" si="8"/>
        <v>40</v>
      </c>
      <c r="D73" s="1131">
        <f t="shared" ref="D73:E73" si="10">E24</f>
        <v>40</v>
      </c>
      <c r="E73" s="1131">
        <f t="shared" si="10"/>
        <v>40</v>
      </c>
      <c r="F73" s="1894"/>
      <c r="G73" s="1852"/>
      <c r="H73" s="1853"/>
      <c r="I73" s="1853"/>
      <c r="J73" s="1853"/>
      <c r="K73" s="1853"/>
      <c r="L73" s="1853"/>
      <c r="M73" s="1854"/>
    </row>
    <row r="74" spans="2:19" s="890" customFormat="1" ht="18" customHeight="1">
      <c r="B74" s="993" t="s">
        <v>282</v>
      </c>
      <c r="C74" s="1131">
        <f t="shared" si="8"/>
        <v>38</v>
      </c>
      <c r="D74" s="1131">
        <f t="shared" ref="D74:E74" si="11">E25</f>
        <v>38</v>
      </c>
      <c r="E74" s="1131">
        <f t="shared" si="11"/>
        <v>38</v>
      </c>
      <c r="F74" s="1894"/>
      <c r="G74" s="1852"/>
      <c r="H74" s="1853"/>
      <c r="I74" s="1853"/>
      <c r="J74" s="1853"/>
      <c r="K74" s="1853"/>
      <c r="L74" s="1853"/>
      <c r="M74" s="1854"/>
    </row>
    <row r="75" spans="2:19" s="890" customFormat="1" ht="18" customHeight="1">
      <c r="B75" s="993" t="s">
        <v>283</v>
      </c>
      <c r="C75" s="1131">
        <f t="shared" si="8"/>
        <v>35</v>
      </c>
      <c r="D75" s="1131">
        <f t="shared" ref="D75:E75" si="12">E26</f>
        <v>35</v>
      </c>
      <c r="E75" s="1131">
        <f t="shared" si="12"/>
        <v>35</v>
      </c>
      <c r="F75" s="1894"/>
      <c r="G75" s="1852"/>
      <c r="H75" s="1853"/>
      <c r="I75" s="1853"/>
      <c r="J75" s="1853"/>
      <c r="K75" s="1853"/>
      <c r="L75" s="1853"/>
      <c r="M75" s="1854"/>
    </row>
    <row r="76" spans="2:19" s="890" customFormat="1" ht="18" customHeight="1">
      <c r="B76" s="993" t="s">
        <v>647</v>
      </c>
      <c r="C76" s="1131">
        <f t="shared" si="8"/>
        <v>32</v>
      </c>
      <c r="D76" s="1131">
        <f t="shared" ref="D76:E76" si="13">E27</f>
        <v>32</v>
      </c>
      <c r="E76" s="1131">
        <f t="shared" si="13"/>
        <v>32</v>
      </c>
      <c r="F76" s="1894"/>
      <c r="G76" s="1852"/>
      <c r="H76" s="1853"/>
      <c r="I76" s="1853"/>
      <c r="J76" s="1853"/>
      <c r="K76" s="1853"/>
      <c r="L76" s="1853"/>
      <c r="M76" s="1854"/>
      <c r="R76" s="931"/>
      <c r="S76" s="931"/>
    </row>
    <row r="77" spans="2:19" s="890" customFormat="1" ht="18" customHeight="1">
      <c r="B77" s="993" t="s">
        <v>1294</v>
      </c>
      <c r="C77" s="1131">
        <f t="shared" si="8"/>
        <v>30</v>
      </c>
      <c r="D77" s="1131">
        <f t="shared" ref="D77:E77" si="14">E28</f>
        <v>30</v>
      </c>
      <c r="E77" s="1131">
        <f t="shared" si="14"/>
        <v>30</v>
      </c>
      <c r="F77" s="1895"/>
      <c r="G77" s="1855"/>
      <c r="H77" s="1856"/>
      <c r="I77" s="1856"/>
      <c r="J77" s="1856"/>
      <c r="K77" s="1856"/>
      <c r="L77" s="1856"/>
      <c r="M77" s="1857"/>
      <c r="R77" s="931"/>
      <c r="S77" s="931"/>
    </row>
    <row r="78" spans="2:19" s="890" customFormat="1">
      <c r="B78" s="935"/>
      <c r="G78" s="896"/>
      <c r="H78" s="904"/>
      <c r="I78" s="904"/>
      <c r="J78" s="904"/>
      <c r="P78" s="932"/>
      <c r="Q78" s="932"/>
      <c r="R78" s="932"/>
      <c r="S78" s="932"/>
    </row>
    <row r="79" spans="2:19" s="890" customFormat="1" ht="13.5">
      <c r="B79" s="917" t="s">
        <v>1214</v>
      </c>
      <c r="C79" s="894"/>
      <c r="D79" s="894"/>
      <c r="E79" s="894"/>
      <c r="F79" s="894"/>
      <c r="G79" s="894"/>
      <c r="H79" s="894"/>
      <c r="I79" s="894"/>
      <c r="J79" s="894"/>
      <c r="K79" s="894"/>
      <c r="L79" s="894"/>
      <c r="M79" s="918"/>
      <c r="P79" s="932"/>
      <c r="Q79" s="932"/>
      <c r="R79" s="932"/>
      <c r="S79" s="932"/>
    </row>
    <row r="80" spans="2:19" s="890" customFormat="1" ht="13.5">
      <c r="B80" s="503" t="s">
        <v>1206</v>
      </c>
      <c r="C80" s="591"/>
      <c r="D80" s="591"/>
      <c r="E80" s="591"/>
      <c r="F80" s="591"/>
      <c r="G80" s="591"/>
      <c r="H80" s="591"/>
      <c r="I80" s="591"/>
      <c r="J80" s="591"/>
      <c r="K80" s="591"/>
      <c r="L80" s="591"/>
      <c r="M80" s="592"/>
      <c r="P80" s="932"/>
      <c r="Q80" s="932"/>
      <c r="R80" s="932"/>
      <c r="S80" s="932"/>
    </row>
    <row r="81" spans="2:19" s="890" customFormat="1" ht="13.5">
      <c r="B81" s="1899" t="s">
        <v>1215</v>
      </c>
      <c r="C81" s="1900"/>
      <c r="D81" s="1900"/>
      <c r="E81" s="1900"/>
      <c r="F81" s="1900"/>
      <c r="G81" s="1900"/>
      <c r="H81" s="1900"/>
      <c r="I81" s="1900"/>
      <c r="J81" s="1900"/>
      <c r="K81" s="1900"/>
      <c r="L81" s="1900"/>
      <c r="M81" s="1901"/>
      <c r="P81" s="932"/>
      <c r="Q81" s="934"/>
      <c r="R81" s="934"/>
      <c r="S81" s="934"/>
    </row>
    <row r="82" spans="2:19" s="890" customFormat="1" ht="18" customHeight="1">
      <c r="B82" s="992" t="s">
        <v>368</v>
      </c>
      <c r="C82" s="992" t="s">
        <v>53</v>
      </c>
      <c r="D82" s="992" t="s">
        <v>55</v>
      </c>
      <c r="E82" s="992" t="s">
        <v>56</v>
      </c>
      <c r="F82" s="1869" t="s">
        <v>1482</v>
      </c>
      <c r="G82" s="1870"/>
      <c r="H82" s="1870"/>
      <c r="I82" s="1870"/>
      <c r="J82" s="1870"/>
      <c r="K82" s="1870"/>
      <c r="L82" s="1870"/>
      <c r="M82" s="1871"/>
      <c r="P82" s="932"/>
      <c r="Q82" s="934"/>
      <c r="R82" s="934"/>
      <c r="S82" s="934"/>
    </row>
    <row r="83" spans="2:19" s="890" customFormat="1" ht="18" customHeight="1">
      <c r="B83" s="992" t="s">
        <v>1298</v>
      </c>
      <c r="C83" s="998">
        <v>37</v>
      </c>
      <c r="D83" s="998">
        <v>37</v>
      </c>
      <c r="E83" s="998">
        <v>37</v>
      </c>
      <c r="F83" s="1872"/>
      <c r="G83" s="1873"/>
      <c r="H83" s="1873"/>
      <c r="I83" s="1873"/>
      <c r="J83" s="1873"/>
      <c r="K83" s="1873"/>
      <c r="L83" s="1873"/>
      <c r="M83" s="1874"/>
      <c r="P83" s="932"/>
      <c r="Q83" s="934"/>
      <c r="R83" s="934"/>
      <c r="S83" s="934"/>
    </row>
    <row r="84" spans="2:19" s="890" customFormat="1" ht="18" customHeight="1">
      <c r="B84" s="992" t="s">
        <v>1299</v>
      </c>
      <c r="C84" s="998">
        <f>C83+2</f>
        <v>39</v>
      </c>
      <c r="D84" s="998">
        <f>D83+2</f>
        <v>39</v>
      </c>
      <c r="E84" s="998">
        <f>E83+2</f>
        <v>39</v>
      </c>
      <c r="F84" s="1872"/>
      <c r="G84" s="1873"/>
      <c r="H84" s="1873"/>
      <c r="I84" s="1873"/>
      <c r="J84" s="1873"/>
      <c r="K84" s="1873"/>
      <c r="L84" s="1873"/>
      <c r="M84" s="1874"/>
      <c r="P84" s="932"/>
      <c r="Q84" s="934"/>
      <c r="R84" s="934"/>
      <c r="S84" s="934"/>
    </row>
    <row r="85" spans="2:19" s="890" customFormat="1" ht="18" customHeight="1">
      <c r="B85" s="992" t="s">
        <v>1216</v>
      </c>
      <c r="C85" s="998">
        <f>C83+4</f>
        <v>41</v>
      </c>
      <c r="D85" s="998">
        <f>D83+4</f>
        <v>41</v>
      </c>
      <c r="E85" s="998">
        <f>E83+4</f>
        <v>41</v>
      </c>
      <c r="F85" s="1872"/>
      <c r="G85" s="1873"/>
      <c r="H85" s="1873"/>
      <c r="I85" s="1873"/>
      <c r="J85" s="1873"/>
      <c r="K85" s="1873"/>
      <c r="L85" s="1873"/>
      <c r="M85" s="1874"/>
      <c r="N85" s="897"/>
      <c r="P85" s="934"/>
      <c r="Q85" s="934"/>
    </row>
    <row r="86" spans="2:19" s="890" customFormat="1" ht="18" customHeight="1">
      <c r="B86" s="998" t="s">
        <v>1217</v>
      </c>
      <c r="C86" s="998">
        <v>0</v>
      </c>
      <c r="D86" s="998">
        <v>0</v>
      </c>
      <c r="E86" s="998">
        <v>0</v>
      </c>
      <c r="F86" s="1872"/>
      <c r="G86" s="1873"/>
      <c r="H86" s="1873"/>
      <c r="I86" s="1873"/>
      <c r="J86" s="1873"/>
      <c r="K86" s="1873"/>
      <c r="L86" s="1873"/>
      <c r="M86" s="1874"/>
      <c r="P86" s="934"/>
      <c r="Q86" s="934"/>
    </row>
    <row r="87" spans="2:19" s="890" customFormat="1" ht="18" customHeight="1">
      <c r="B87" s="998" t="s">
        <v>1218</v>
      </c>
      <c r="C87" s="998">
        <f>C86+4</f>
        <v>4</v>
      </c>
      <c r="D87" s="998">
        <f>D86+2</f>
        <v>2</v>
      </c>
      <c r="E87" s="998">
        <f>E86+1.5</f>
        <v>1.5</v>
      </c>
      <c r="F87" s="1872"/>
      <c r="G87" s="1873"/>
      <c r="H87" s="1873"/>
      <c r="I87" s="1873"/>
      <c r="J87" s="1873"/>
      <c r="K87" s="1873"/>
      <c r="L87" s="1873"/>
      <c r="M87" s="1874"/>
      <c r="P87" s="934"/>
      <c r="Q87" s="934"/>
    </row>
    <row r="88" spans="2:19" s="890" customFormat="1" ht="18" customHeight="1">
      <c r="B88" s="998" t="s">
        <v>1300</v>
      </c>
      <c r="C88" s="998">
        <f>C86+5</f>
        <v>5</v>
      </c>
      <c r="D88" s="998">
        <f>D86+4</f>
        <v>4</v>
      </c>
      <c r="E88" s="998">
        <f>E86+3</f>
        <v>3</v>
      </c>
      <c r="F88" s="1875"/>
      <c r="G88" s="1876"/>
      <c r="H88" s="1876"/>
      <c r="I88" s="1876"/>
      <c r="J88" s="1876"/>
      <c r="K88" s="1876"/>
      <c r="L88" s="1876"/>
      <c r="M88" s="1877"/>
      <c r="P88" s="934"/>
      <c r="Q88" s="934"/>
    </row>
    <row r="89" spans="2:19" s="890" customFormat="1" ht="18" customHeight="1">
      <c r="B89" s="923"/>
      <c r="C89" s="924"/>
      <c r="D89" s="924"/>
      <c r="E89" s="924"/>
      <c r="F89" s="924"/>
      <c r="G89" s="897"/>
      <c r="H89" s="897"/>
      <c r="I89" s="897"/>
      <c r="J89" s="897"/>
      <c r="K89" s="897"/>
      <c r="L89" s="897"/>
      <c r="M89" s="897"/>
      <c r="P89" s="934"/>
      <c r="Q89" s="934"/>
    </row>
    <row r="90" spans="2:19" s="890" customFormat="1" ht="18" customHeight="1">
      <c r="B90" s="925" t="s">
        <v>998</v>
      </c>
      <c r="C90" s="924"/>
      <c r="D90" s="924"/>
      <c r="E90" s="924"/>
      <c r="F90" s="937" t="s">
        <v>999</v>
      </c>
      <c r="G90" s="938"/>
      <c r="H90" s="690"/>
      <c r="I90" s="897"/>
      <c r="J90" s="897"/>
      <c r="K90" s="897"/>
      <c r="L90" s="897"/>
      <c r="M90" s="925" t="s">
        <v>1000</v>
      </c>
      <c r="N90" s="924"/>
      <c r="O90" s="924"/>
      <c r="P90" s="934"/>
      <c r="Q90" s="934"/>
    </row>
    <row r="91" spans="2:19" s="890" customFormat="1" ht="18" customHeight="1">
      <c r="B91" s="939" t="s">
        <v>288</v>
      </c>
      <c r="C91" s="926" t="s">
        <v>357</v>
      </c>
      <c r="D91" s="926" t="s">
        <v>298</v>
      </c>
      <c r="E91" s="924"/>
      <c r="F91" s="926" t="s">
        <v>359</v>
      </c>
      <c r="G91" s="926" t="s">
        <v>311</v>
      </c>
      <c r="H91" s="926" t="s">
        <v>308</v>
      </c>
      <c r="I91" s="897"/>
      <c r="J91" s="897"/>
      <c r="K91" s="897"/>
      <c r="L91" s="897"/>
      <c r="M91" s="927" t="s">
        <v>1222</v>
      </c>
      <c r="N91" s="928" t="s">
        <v>387</v>
      </c>
      <c r="O91" s="928" t="s">
        <v>293</v>
      </c>
      <c r="P91" s="934"/>
      <c r="Q91" s="934"/>
    </row>
    <row r="92" spans="2:19" s="890" customFormat="1" ht="18" customHeight="1">
      <c r="B92" s="926" t="s">
        <v>360</v>
      </c>
      <c r="C92" s="926" t="s">
        <v>321</v>
      </c>
      <c r="D92" s="926" t="s">
        <v>347</v>
      </c>
      <c r="E92" s="924"/>
      <c r="F92" s="926" t="s">
        <v>333</v>
      </c>
      <c r="G92" s="926" t="s">
        <v>331</v>
      </c>
      <c r="H92" s="926" t="s">
        <v>330</v>
      </c>
      <c r="I92" s="897"/>
      <c r="J92" s="897"/>
      <c r="K92" s="897"/>
      <c r="L92" s="897"/>
      <c r="M92" s="928" t="s">
        <v>295</v>
      </c>
      <c r="N92" s="928" t="s">
        <v>309</v>
      </c>
      <c r="O92" s="928" t="s">
        <v>401</v>
      </c>
      <c r="P92" s="934"/>
      <c r="Q92" s="934"/>
    </row>
    <row r="93" spans="2:19" s="890" customFormat="1" ht="18" customHeight="1">
      <c r="B93" s="926" t="s">
        <v>747</v>
      </c>
      <c r="C93" s="926" t="s">
        <v>322</v>
      </c>
      <c r="D93" s="926" t="s">
        <v>326</v>
      </c>
      <c r="E93" s="924"/>
      <c r="F93" s="926" t="s">
        <v>302</v>
      </c>
      <c r="G93" s="926" t="s">
        <v>377</v>
      </c>
      <c r="H93" s="926" t="s">
        <v>294</v>
      </c>
      <c r="I93" s="897"/>
      <c r="J93" s="897"/>
      <c r="K93" s="897"/>
      <c r="L93" s="897"/>
      <c r="M93" s="928" t="s">
        <v>312</v>
      </c>
      <c r="N93" s="928" t="s">
        <v>296</v>
      </c>
      <c r="O93" s="928" t="s">
        <v>1223</v>
      </c>
      <c r="P93" s="934"/>
      <c r="Q93" s="934"/>
    </row>
    <row r="94" spans="2:19" s="890" customFormat="1" ht="18" customHeight="1">
      <c r="B94" s="926" t="s">
        <v>315</v>
      </c>
      <c r="C94" s="926" t="s">
        <v>324</v>
      </c>
      <c r="D94" s="926" t="s">
        <v>348</v>
      </c>
      <c r="E94" s="924"/>
      <c r="F94" s="926" t="s">
        <v>361</v>
      </c>
      <c r="G94" s="926" t="s">
        <v>329</v>
      </c>
      <c r="H94" s="926" t="s">
        <v>382</v>
      </c>
      <c r="I94" s="897"/>
      <c r="J94" s="897"/>
      <c r="K94" s="897"/>
      <c r="L94" s="897"/>
      <c r="M94" s="928" t="s">
        <v>1224</v>
      </c>
      <c r="N94" s="928" t="s">
        <v>390</v>
      </c>
      <c r="O94" s="928" t="s">
        <v>353</v>
      </c>
      <c r="P94" s="934"/>
      <c r="Q94" s="934"/>
    </row>
    <row r="95" spans="2:19" s="890" customFormat="1" ht="18" customHeight="1">
      <c r="B95" s="926" t="s">
        <v>395</v>
      </c>
      <c r="C95" s="926" t="s">
        <v>335</v>
      </c>
      <c r="D95" s="926" t="s">
        <v>356</v>
      </c>
      <c r="E95" s="924"/>
      <c r="F95" s="926" t="s">
        <v>327</v>
      </c>
      <c r="G95" s="926" t="s">
        <v>366</v>
      </c>
      <c r="H95" s="926"/>
      <c r="I95" s="897"/>
      <c r="J95" s="897"/>
      <c r="K95" s="897"/>
      <c r="L95" s="897"/>
      <c r="M95" s="928" t="s">
        <v>385</v>
      </c>
      <c r="N95" s="928" t="s">
        <v>367</v>
      </c>
      <c r="O95" s="928"/>
      <c r="P95" s="934"/>
      <c r="Q95" s="934"/>
    </row>
    <row r="96" spans="2:19" s="890" customFormat="1" ht="18" customHeight="1">
      <c r="B96" s="926" t="s">
        <v>334</v>
      </c>
      <c r="C96" s="926" t="s">
        <v>260</v>
      </c>
      <c r="D96" s="926" t="s">
        <v>337</v>
      </c>
      <c r="E96" s="924"/>
      <c r="F96" s="926" t="s">
        <v>341</v>
      </c>
      <c r="G96" s="926" t="s">
        <v>362</v>
      </c>
      <c r="H96" s="926" t="s">
        <v>297</v>
      </c>
      <c r="I96" s="897"/>
      <c r="J96" s="897"/>
      <c r="K96" s="897"/>
      <c r="L96" s="897"/>
      <c r="M96" s="928" t="s">
        <v>299</v>
      </c>
      <c r="N96" s="928" t="s">
        <v>300</v>
      </c>
      <c r="O96" s="928"/>
      <c r="P96" s="934"/>
      <c r="Q96" s="934"/>
    </row>
    <row r="97" spans="2:17" s="890" customFormat="1" ht="18" customHeight="1">
      <c r="B97" s="926" t="s">
        <v>407</v>
      </c>
      <c r="C97" s="926" t="s">
        <v>342</v>
      </c>
      <c r="D97" s="926" t="s">
        <v>1219</v>
      </c>
      <c r="E97" s="924"/>
      <c r="F97" s="926" t="s">
        <v>303</v>
      </c>
      <c r="G97" s="926" t="s">
        <v>310</v>
      </c>
      <c r="H97" s="926" t="s">
        <v>364</v>
      </c>
      <c r="I97" s="897"/>
      <c r="J97" s="897"/>
      <c r="K97" s="897"/>
      <c r="L97" s="897"/>
      <c r="M97" s="928" t="s">
        <v>290</v>
      </c>
      <c r="N97" s="928" t="s">
        <v>398</v>
      </c>
      <c r="O97" s="928"/>
      <c r="P97" s="934"/>
      <c r="Q97" s="934"/>
    </row>
    <row r="98" spans="2:17" s="890" customFormat="1" ht="18" customHeight="1">
      <c r="B98" s="926" t="s">
        <v>262</v>
      </c>
      <c r="C98" s="926" t="s">
        <v>1220</v>
      </c>
      <c r="D98" s="926" t="s">
        <v>323</v>
      </c>
      <c r="E98" s="924"/>
      <c r="F98" s="926" t="s">
        <v>313</v>
      </c>
      <c r="G98" s="926" t="s">
        <v>344</v>
      </c>
      <c r="H98" s="926" t="s">
        <v>355</v>
      </c>
      <c r="I98" s="897"/>
      <c r="J98" s="897"/>
      <c r="K98" s="897"/>
      <c r="L98" s="897"/>
      <c r="M98" s="928" t="s">
        <v>386</v>
      </c>
      <c r="N98" s="928" t="s">
        <v>301</v>
      </c>
      <c r="O98" s="928"/>
      <c r="P98" s="934"/>
      <c r="Q98" s="934"/>
    </row>
    <row r="99" spans="2:17" s="890" customFormat="1" ht="18" customHeight="1">
      <c r="B99" s="926" t="s">
        <v>316</v>
      </c>
      <c r="C99" s="926" t="s">
        <v>354</v>
      </c>
      <c r="D99" s="926" t="s">
        <v>350</v>
      </c>
      <c r="E99" s="924"/>
      <c r="F99" s="926" t="s">
        <v>314</v>
      </c>
      <c r="G99" s="926" t="s">
        <v>1221</v>
      </c>
      <c r="H99" s="926" t="s">
        <v>365</v>
      </c>
      <c r="I99" s="897"/>
      <c r="J99" s="897"/>
      <c r="K99" s="897"/>
      <c r="L99" s="897"/>
      <c r="M99" s="897"/>
      <c r="P99" s="934"/>
      <c r="Q99" s="934"/>
    </row>
    <row r="100" spans="2:17" s="890" customFormat="1" ht="18" customHeight="1">
      <c r="B100" s="926" t="s">
        <v>328</v>
      </c>
      <c r="C100" s="926" t="s">
        <v>340</v>
      </c>
      <c r="D100" s="926" t="s">
        <v>351</v>
      </c>
      <c r="E100" s="924"/>
      <c r="F100" s="926" t="s">
        <v>304</v>
      </c>
      <c r="G100" s="926" t="s">
        <v>376</v>
      </c>
      <c r="H100" s="926"/>
      <c r="I100" s="897"/>
      <c r="J100" s="897"/>
      <c r="K100" s="897"/>
      <c r="L100" s="897"/>
      <c r="M100" s="897"/>
      <c r="P100" s="934"/>
      <c r="Q100" s="934"/>
    </row>
    <row r="101" spans="2:17" s="890" customFormat="1" ht="18" customHeight="1">
      <c r="B101" s="926" t="s">
        <v>318</v>
      </c>
      <c r="C101" s="926" t="s">
        <v>343</v>
      </c>
      <c r="D101" s="926" t="s">
        <v>292</v>
      </c>
      <c r="E101" s="924"/>
      <c r="F101" s="926" t="s">
        <v>317</v>
      </c>
      <c r="G101" s="926" t="s">
        <v>346</v>
      </c>
      <c r="H101" s="926"/>
      <c r="I101" s="897"/>
      <c r="J101" s="897"/>
      <c r="K101" s="897"/>
      <c r="L101" s="897"/>
      <c r="M101" s="897"/>
      <c r="P101" s="934"/>
      <c r="Q101" s="934"/>
    </row>
    <row r="102" spans="2:17" s="890" customFormat="1" ht="18" customHeight="1">
      <c r="B102" s="926" t="s">
        <v>319</v>
      </c>
      <c r="C102" s="926" t="s">
        <v>345</v>
      </c>
      <c r="D102" s="926" t="s">
        <v>358</v>
      </c>
      <c r="E102" s="924"/>
      <c r="F102" s="926"/>
      <c r="G102" s="926"/>
      <c r="H102" s="926"/>
      <c r="I102" s="897"/>
      <c r="J102" s="897"/>
      <c r="K102" s="897"/>
      <c r="L102" s="897"/>
      <c r="M102" s="897"/>
      <c r="P102" s="934"/>
      <c r="Q102" s="934"/>
    </row>
    <row r="103" spans="2:17" s="890" customFormat="1" ht="18" customHeight="1">
      <c r="B103" s="926" t="s">
        <v>320</v>
      </c>
      <c r="C103" s="926" t="s">
        <v>338</v>
      </c>
      <c r="D103" s="926"/>
      <c r="E103" s="924"/>
      <c r="F103" s="926"/>
      <c r="G103" s="926"/>
      <c r="H103" s="926"/>
      <c r="I103" s="897"/>
      <c r="J103" s="897"/>
      <c r="K103" s="897"/>
      <c r="L103" s="897"/>
      <c r="M103" s="897"/>
      <c r="P103" s="934"/>
      <c r="Q103" s="934"/>
    </row>
    <row r="104" spans="2:17" s="890" customFormat="1" ht="18" customHeight="1">
      <c r="B104" s="926" t="s">
        <v>289</v>
      </c>
      <c r="C104" s="926" t="s">
        <v>325</v>
      </c>
      <c r="D104" s="926"/>
      <c r="E104" s="924"/>
      <c r="F104" s="924"/>
      <c r="G104" s="897"/>
      <c r="H104" s="897"/>
      <c r="I104" s="897"/>
      <c r="J104" s="897"/>
      <c r="K104" s="897"/>
      <c r="L104" s="897"/>
      <c r="M104" s="897"/>
      <c r="P104" s="934"/>
      <c r="Q104" s="934"/>
    </row>
    <row r="105" spans="2:17" s="890" customFormat="1" ht="18" customHeight="1">
      <c r="B105" s="935"/>
      <c r="G105" s="896"/>
      <c r="H105" s="936"/>
      <c r="I105" s="936"/>
      <c r="J105" s="936"/>
    </row>
    <row r="106" spans="2:17" s="890" customFormat="1" ht="18" customHeight="1">
      <c r="B106" s="917" t="s">
        <v>1207</v>
      </c>
      <c r="C106" s="894"/>
      <c r="D106" s="894"/>
      <c r="E106" s="894"/>
      <c r="F106" s="894"/>
      <c r="G106" s="894"/>
      <c r="H106" s="894"/>
      <c r="I106" s="894"/>
      <c r="J106" s="894"/>
      <c r="K106" s="894"/>
      <c r="L106" s="894"/>
      <c r="M106" s="918"/>
    </row>
    <row r="107" spans="2:17" s="890" customFormat="1" ht="18" customHeight="1">
      <c r="B107" s="503" t="s">
        <v>1208</v>
      </c>
      <c r="C107" s="591"/>
      <c r="D107" s="591"/>
      <c r="E107" s="591"/>
      <c r="F107" s="591"/>
      <c r="G107" s="591"/>
      <c r="H107" s="591"/>
      <c r="I107" s="591"/>
      <c r="J107" s="591"/>
      <c r="K107" s="591"/>
      <c r="L107" s="591"/>
      <c r="M107" s="592"/>
    </row>
    <row r="108" spans="2:17" s="890" customFormat="1" ht="18" customHeight="1">
      <c r="B108" s="1829" t="s">
        <v>1245</v>
      </c>
      <c r="C108" s="1830"/>
      <c r="D108" s="1830"/>
      <c r="E108" s="1830"/>
      <c r="F108" s="1830"/>
      <c r="G108" s="1831"/>
      <c r="H108" s="1831"/>
      <c r="I108" s="1831"/>
      <c r="J108" s="1831"/>
      <c r="K108" s="1831"/>
      <c r="L108" s="1831"/>
      <c r="M108" s="1832"/>
      <c r="N108" s="931"/>
      <c r="O108" s="932"/>
      <c r="P108" s="932"/>
      <c r="Q108" s="932"/>
    </row>
    <row r="109" spans="2:17" s="890" customFormat="1" ht="18" customHeight="1">
      <c r="B109" s="502"/>
      <c r="C109" s="502" t="s">
        <v>53</v>
      </c>
      <c r="D109" s="502" t="s">
        <v>54</v>
      </c>
      <c r="E109" s="502" t="s">
        <v>55</v>
      </c>
      <c r="F109" s="502" t="s">
        <v>56</v>
      </c>
      <c r="G109" s="879"/>
      <c r="H109" s="877"/>
      <c r="I109" s="877"/>
      <c r="J109" s="877"/>
      <c r="K109" s="877"/>
      <c r="L109" s="877"/>
      <c r="M109" s="878"/>
      <c r="N109" s="931"/>
      <c r="O109" s="932"/>
      <c r="P109" s="932"/>
      <c r="Q109" s="932"/>
    </row>
    <row r="110" spans="2:17" s="890" customFormat="1" ht="18" customHeight="1">
      <c r="B110" s="535" t="s">
        <v>1246</v>
      </c>
      <c r="C110" s="957">
        <v>44</v>
      </c>
      <c r="D110" s="957">
        <v>44</v>
      </c>
      <c r="E110" s="957">
        <v>44</v>
      </c>
      <c r="F110" s="957">
        <v>44</v>
      </c>
      <c r="G110" s="880"/>
      <c r="H110" s="879"/>
      <c r="I110" s="879"/>
      <c r="J110" s="879"/>
      <c r="K110" s="879"/>
      <c r="L110" s="879"/>
      <c r="M110" s="878"/>
      <c r="N110" s="931"/>
      <c r="O110" s="932"/>
      <c r="P110" s="932"/>
      <c r="Q110" s="932"/>
    </row>
    <row r="111" spans="2:17" s="890" customFormat="1" ht="18" customHeight="1">
      <c r="B111" s="535" t="s">
        <v>1247</v>
      </c>
      <c r="C111" s="957">
        <v>44</v>
      </c>
      <c r="D111" s="957">
        <v>38</v>
      </c>
      <c r="E111" s="957">
        <v>38</v>
      </c>
      <c r="F111" s="957">
        <v>38</v>
      </c>
      <c r="G111" s="880"/>
      <c r="H111" s="881"/>
      <c r="I111" s="881"/>
      <c r="J111" s="881"/>
      <c r="K111" s="881"/>
      <c r="L111" s="881"/>
      <c r="M111" s="882"/>
      <c r="N111" s="931"/>
      <c r="O111" s="932"/>
      <c r="P111" s="932"/>
      <c r="Q111" s="932"/>
    </row>
    <row r="112" spans="2:17" s="890" customFormat="1" ht="18" customHeight="1">
      <c r="B112" s="535" t="s">
        <v>1248</v>
      </c>
      <c r="C112" s="957">
        <v>44</v>
      </c>
      <c r="D112" s="957">
        <v>36</v>
      </c>
      <c r="E112" s="957">
        <v>36</v>
      </c>
      <c r="F112" s="957">
        <v>36</v>
      </c>
      <c r="G112" s="879"/>
      <c r="H112" s="879"/>
      <c r="I112" s="879"/>
      <c r="J112" s="879"/>
      <c r="K112" s="879"/>
      <c r="L112" s="879"/>
      <c r="M112" s="878"/>
      <c r="N112" s="931"/>
      <c r="O112" s="932"/>
      <c r="P112" s="932"/>
      <c r="Q112" s="932"/>
    </row>
    <row r="113" spans="2:18" s="890" customFormat="1" ht="18" customHeight="1">
      <c r="B113" s="883" t="s">
        <v>1249</v>
      </c>
      <c r="C113" s="955"/>
      <c r="D113" s="884"/>
      <c r="E113" s="884"/>
      <c r="F113" s="884"/>
      <c r="G113" s="885"/>
      <c r="H113" s="885"/>
      <c r="I113" s="885"/>
      <c r="J113" s="885"/>
      <c r="K113" s="885"/>
      <c r="L113" s="929"/>
      <c r="M113" s="886"/>
      <c r="O113" s="931"/>
      <c r="P113" s="931"/>
      <c r="Q113" s="932"/>
      <c r="R113" s="932"/>
    </row>
    <row r="114" spans="2:18" s="890" customFormat="1" ht="18" customHeight="1">
      <c r="B114" s="875"/>
      <c r="C114" s="502" t="s">
        <v>53</v>
      </c>
      <c r="D114" s="502" t="s">
        <v>55</v>
      </c>
      <c r="E114" s="502" t="s">
        <v>56</v>
      </c>
      <c r="F114" s="1218" t="s">
        <v>1251</v>
      </c>
      <c r="G114" s="1212"/>
      <c r="H114" s="1212"/>
      <c r="I114" s="1212"/>
      <c r="J114" s="1212"/>
      <c r="K114" s="1212"/>
      <c r="L114" s="1212"/>
      <c r="M114" s="1213"/>
      <c r="O114" s="931"/>
      <c r="P114" s="931"/>
      <c r="Q114" s="932"/>
    </row>
    <row r="115" spans="2:18" s="890" customFormat="1" ht="18" customHeight="1">
      <c r="B115" s="535" t="s">
        <v>1250</v>
      </c>
      <c r="C115" s="1131">
        <f t="shared" ref="C115:C120" si="15">D29</f>
        <v>38</v>
      </c>
      <c r="D115" s="1131">
        <f t="shared" ref="D115:E115" si="16">E29</f>
        <v>38</v>
      </c>
      <c r="E115" s="1131">
        <f t="shared" si="16"/>
        <v>38</v>
      </c>
      <c r="F115" s="1219"/>
      <c r="G115" s="1214"/>
      <c r="H115" s="1214"/>
      <c r="I115" s="1214"/>
      <c r="J115" s="1214"/>
      <c r="K115" s="1214"/>
      <c r="L115" s="1214"/>
      <c r="M115" s="1215"/>
      <c r="O115" s="931"/>
      <c r="P115" s="931"/>
      <c r="Q115" s="932"/>
    </row>
    <row r="116" spans="2:18" s="890" customFormat="1" ht="18" customHeight="1">
      <c r="B116" s="535" t="s">
        <v>1252</v>
      </c>
      <c r="C116" s="1131">
        <f t="shared" si="15"/>
        <v>37</v>
      </c>
      <c r="D116" s="1131">
        <f t="shared" ref="D116:E116" si="17">E30</f>
        <v>37</v>
      </c>
      <c r="E116" s="1131">
        <f t="shared" si="17"/>
        <v>37</v>
      </c>
      <c r="F116" s="1219"/>
      <c r="G116" s="1214"/>
      <c r="H116" s="1214"/>
      <c r="I116" s="1214"/>
      <c r="J116" s="1214"/>
      <c r="K116" s="1214"/>
      <c r="L116" s="1214"/>
      <c r="M116" s="1215"/>
      <c r="O116" s="931"/>
      <c r="P116" s="931"/>
      <c r="Q116" s="932"/>
    </row>
    <row r="117" spans="2:18" s="890" customFormat="1" ht="18" customHeight="1">
      <c r="B117" s="535" t="s">
        <v>1253</v>
      </c>
      <c r="C117" s="1131">
        <f t="shared" si="15"/>
        <v>36</v>
      </c>
      <c r="D117" s="1131">
        <f t="shared" ref="D117:E117" si="18">E31</f>
        <v>36</v>
      </c>
      <c r="E117" s="1131">
        <f t="shared" si="18"/>
        <v>36</v>
      </c>
      <c r="F117" s="1219"/>
      <c r="G117" s="1214"/>
      <c r="H117" s="1214"/>
      <c r="I117" s="1214"/>
      <c r="J117" s="1214"/>
      <c r="K117" s="1214"/>
      <c r="L117" s="1214"/>
      <c r="M117" s="1215"/>
      <c r="O117" s="931"/>
      <c r="P117" s="931"/>
      <c r="Q117" s="932"/>
    </row>
    <row r="118" spans="2:18" s="890" customFormat="1" ht="18" customHeight="1">
      <c r="B118" s="535" t="s">
        <v>1254</v>
      </c>
      <c r="C118" s="1131">
        <f t="shared" si="15"/>
        <v>35</v>
      </c>
      <c r="D118" s="1131">
        <f t="shared" ref="D118:E118" si="19">E32</f>
        <v>35</v>
      </c>
      <c r="E118" s="1131">
        <f t="shared" si="19"/>
        <v>35</v>
      </c>
      <c r="F118" s="1219"/>
      <c r="G118" s="1214"/>
      <c r="H118" s="1214"/>
      <c r="I118" s="1214"/>
      <c r="J118" s="1214"/>
      <c r="K118" s="1214"/>
      <c r="L118" s="1214"/>
      <c r="M118" s="1215"/>
      <c r="O118" s="931"/>
      <c r="P118" s="931"/>
      <c r="Q118" s="932"/>
    </row>
    <row r="119" spans="2:18" s="890" customFormat="1" ht="18" customHeight="1">
      <c r="B119" s="535" t="s">
        <v>1255</v>
      </c>
      <c r="C119" s="1131">
        <f t="shared" si="15"/>
        <v>33</v>
      </c>
      <c r="D119" s="1131">
        <f t="shared" ref="D119:E119" si="20">E33</f>
        <v>33</v>
      </c>
      <c r="E119" s="1131">
        <f t="shared" si="20"/>
        <v>33</v>
      </c>
      <c r="F119" s="1219"/>
      <c r="G119" s="1214"/>
      <c r="H119" s="1214"/>
      <c r="I119" s="1214"/>
      <c r="J119" s="1214"/>
      <c r="K119" s="1214"/>
      <c r="L119" s="1214"/>
      <c r="M119" s="1215"/>
      <c r="O119" s="931"/>
      <c r="P119" s="931"/>
      <c r="Q119" s="932"/>
    </row>
    <row r="120" spans="2:18" s="890" customFormat="1" ht="18" customHeight="1">
      <c r="B120" s="535" t="s">
        <v>1483</v>
      </c>
      <c r="C120" s="1131">
        <f t="shared" si="15"/>
        <v>31</v>
      </c>
      <c r="D120" s="1131">
        <f t="shared" ref="D120:E120" si="21">E34</f>
        <v>31</v>
      </c>
      <c r="E120" s="1131">
        <f t="shared" si="21"/>
        <v>31</v>
      </c>
      <c r="F120" s="1220"/>
      <c r="G120" s="1216"/>
      <c r="H120" s="1216"/>
      <c r="I120" s="1216"/>
      <c r="J120" s="1216"/>
      <c r="K120" s="1216"/>
      <c r="L120" s="1216"/>
      <c r="M120" s="1217"/>
      <c r="O120" s="931"/>
      <c r="P120" s="931"/>
      <c r="Q120" s="932"/>
    </row>
    <row r="121" spans="2:18" s="890" customFormat="1" ht="18" customHeight="1">
      <c r="B121" s="883" t="s">
        <v>1256</v>
      </c>
      <c r="C121" s="955"/>
      <c r="D121" s="884"/>
      <c r="E121" s="884"/>
      <c r="F121" s="884"/>
      <c r="G121" s="885"/>
      <c r="H121" s="885"/>
      <c r="I121" s="885"/>
      <c r="J121" s="885"/>
      <c r="K121" s="885"/>
      <c r="L121" s="885"/>
      <c r="M121" s="886"/>
      <c r="O121" s="931"/>
      <c r="P121" s="931"/>
      <c r="Q121" s="932"/>
    </row>
    <row r="122" spans="2:18" s="890" customFormat="1" ht="18" customHeight="1">
      <c r="B122" s="875"/>
      <c r="C122" s="502" t="s">
        <v>53</v>
      </c>
      <c r="D122" s="502" t="s">
        <v>55</v>
      </c>
      <c r="E122" s="502" t="s">
        <v>56</v>
      </c>
      <c r="F122" s="1840" t="s">
        <v>1484</v>
      </c>
      <c r="G122" s="1841"/>
      <c r="H122" s="1841"/>
      <c r="I122" s="1841"/>
      <c r="J122" s="1841"/>
      <c r="K122" s="1841"/>
      <c r="L122" s="1841"/>
      <c r="M122" s="1842"/>
      <c r="O122" s="931"/>
      <c r="P122" s="931"/>
      <c r="Q122" s="932"/>
    </row>
    <row r="123" spans="2:18" s="890" customFormat="1" ht="20.149999999999999" customHeight="1">
      <c r="B123" s="993" t="s">
        <v>1295</v>
      </c>
      <c r="C123" s="1131">
        <f t="shared" ref="C123:C128" si="22">D23</f>
        <v>40</v>
      </c>
      <c r="D123" s="1131">
        <f t="shared" ref="D123:E123" si="23">E23</f>
        <v>40</v>
      </c>
      <c r="E123" s="1131">
        <f t="shared" si="23"/>
        <v>40</v>
      </c>
      <c r="F123" s="1843"/>
      <c r="G123" s="1844"/>
      <c r="H123" s="1844"/>
      <c r="I123" s="1844"/>
      <c r="J123" s="1844"/>
      <c r="K123" s="1844"/>
      <c r="L123" s="1844"/>
      <c r="M123" s="1845"/>
      <c r="O123" s="931"/>
      <c r="P123" s="931"/>
      <c r="Q123" s="932"/>
    </row>
    <row r="124" spans="2:18" s="890" customFormat="1" ht="20.149999999999999" customHeight="1">
      <c r="B124" s="993" t="s">
        <v>281</v>
      </c>
      <c r="C124" s="1131">
        <f t="shared" si="22"/>
        <v>40</v>
      </c>
      <c r="D124" s="1131">
        <f t="shared" ref="D124:E124" si="24">E24</f>
        <v>40</v>
      </c>
      <c r="E124" s="1131">
        <f t="shared" si="24"/>
        <v>40</v>
      </c>
      <c r="F124" s="1843"/>
      <c r="G124" s="1844"/>
      <c r="H124" s="1844"/>
      <c r="I124" s="1844"/>
      <c r="J124" s="1844"/>
      <c r="K124" s="1844"/>
      <c r="L124" s="1844"/>
      <c r="M124" s="1845"/>
      <c r="O124" s="931"/>
      <c r="P124" s="931"/>
      <c r="Q124" s="932"/>
    </row>
    <row r="125" spans="2:18" s="890" customFormat="1" ht="20.149999999999999" customHeight="1">
      <c r="B125" s="993" t="s">
        <v>282</v>
      </c>
      <c r="C125" s="1131">
        <f t="shared" si="22"/>
        <v>38</v>
      </c>
      <c r="D125" s="1131">
        <f t="shared" ref="D125:E125" si="25">E25</f>
        <v>38</v>
      </c>
      <c r="E125" s="1131">
        <f t="shared" si="25"/>
        <v>38</v>
      </c>
      <c r="F125" s="1843"/>
      <c r="G125" s="1844"/>
      <c r="H125" s="1844"/>
      <c r="I125" s="1844"/>
      <c r="J125" s="1844"/>
      <c r="K125" s="1844"/>
      <c r="L125" s="1844"/>
      <c r="M125" s="1845"/>
      <c r="O125" s="931"/>
      <c r="P125" s="931"/>
      <c r="Q125" s="932"/>
    </row>
    <row r="126" spans="2:18" s="890" customFormat="1" ht="20.149999999999999" customHeight="1">
      <c r="B126" s="993" t="s">
        <v>283</v>
      </c>
      <c r="C126" s="1131">
        <f t="shared" si="22"/>
        <v>35</v>
      </c>
      <c r="D126" s="1131">
        <f t="shared" ref="D126:E126" si="26">E26</f>
        <v>35</v>
      </c>
      <c r="E126" s="1131">
        <f t="shared" si="26"/>
        <v>35</v>
      </c>
      <c r="F126" s="1843"/>
      <c r="G126" s="1844"/>
      <c r="H126" s="1844"/>
      <c r="I126" s="1844"/>
      <c r="J126" s="1844"/>
      <c r="K126" s="1844"/>
      <c r="L126" s="1844"/>
      <c r="M126" s="1845"/>
      <c r="O126" s="931"/>
      <c r="P126" s="931"/>
      <c r="Q126" s="932"/>
    </row>
    <row r="127" spans="2:18" s="890" customFormat="1" ht="20.149999999999999" customHeight="1">
      <c r="B127" s="993" t="s">
        <v>647</v>
      </c>
      <c r="C127" s="1131">
        <f t="shared" si="22"/>
        <v>32</v>
      </c>
      <c r="D127" s="1131">
        <f t="shared" ref="D127:E127" si="27">E27</f>
        <v>32</v>
      </c>
      <c r="E127" s="1131">
        <f t="shared" si="27"/>
        <v>32</v>
      </c>
      <c r="F127" s="1843"/>
      <c r="G127" s="1844"/>
      <c r="H127" s="1844"/>
      <c r="I127" s="1844"/>
      <c r="J127" s="1844"/>
      <c r="K127" s="1844"/>
      <c r="L127" s="1844"/>
      <c r="M127" s="1845"/>
      <c r="O127" s="931"/>
      <c r="P127" s="931"/>
      <c r="Q127" s="932"/>
    </row>
    <row r="128" spans="2:18" s="890" customFormat="1" ht="20.149999999999999" customHeight="1">
      <c r="B128" s="993" t="s">
        <v>1294</v>
      </c>
      <c r="C128" s="1131">
        <f t="shared" si="22"/>
        <v>30</v>
      </c>
      <c r="D128" s="1131">
        <f t="shared" ref="D128:E128" si="28">E28</f>
        <v>30</v>
      </c>
      <c r="E128" s="1131">
        <f t="shared" si="28"/>
        <v>30</v>
      </c>
      <c r="F128" s="1846"/>
      <c r="G128" s="1847"/>
      <c r="H128" s="1847"/>
      <c r="I128" s="1847"/>
      <c r="J128" s="1847"/>
      <c r="K128" s="1847"/>
      <c r="L128" s="1847"/>
      <c r="M128" s="1848"/>
      <c r="O128" s="931"/>
      <c r="P128" s="931"/>
      <c r="Q128" s="932"/>
    </row>
    <row r="129" spans="2:19" ht="15" customHeight="1">
      <c r="B129" s="507" t="s">
        <v>369</v>
      </c>
      <c r="C129" s="508" t="s">
        <v>370</v>
      </c>
      <c r="D129" s="508" t="s">
        <v>371</v>
      </c>
      <c r="E129" s="508" t="s">
        <v>372</v>
      </c>
      <c r="F129" s="508" t="s">
        <v>373</v>
      </c>
      <c r="G129" s="508" t="s">
        <v>369</v>
      </c>
      <c r="H129" s="508" t="s">
        <v>371</v>
      </c>
      <c r="I129" s="508" t="s">
        <v>372</v>
      </c>
      <c r="J129" s="508" t="s">
        <v>373</v>
      </c>
      <c r="K129" s="508" t="s">
        <v>373</v>
      </c>
      <c r="L129" s="508" t="s">
        <v>372</v>
      </c>
      <c r="M129" s="508" t="s">
        <v>373</v>
      </c>
      <c r="P129" s="41"/>
      <c r="Q129" s="41"/>
      <c r="R129" s="41"/>
      <c r="S129" s="41"/>
    </row>
    <row r="130" spans="2:19" ht="15" customHeight="1">
      <c r="B130" s="507" t="s">
        <v>288</v>
      </c>
      <c r="C130" s="508">
        <v>950</v>
      </c>
      <c r="D130" s="509">
        <v>2</v>
      </c>
      <c r="E130" s="508" t="s">
        <v>262</v>
      </c>
      <c r="F130" s="508" t="s">
        <v>374</v>
      </c>
      <c r="G130" s="508" t="s">
        <v>375</v>
      </c>
      <c r="H130" s="509">
        <v>2</v>
      </c>
      <c r="I130" s="508" t="s">
        <v>325</v>
      </c>
      <c r="J130" s="508" t="s">
        <v>374</v>
      </c>
      <c r="K130" s="508" t="s">
        <v>374</v>
      </c>
      <c r="L130" s="508" t="s">
        <v>325</v>
      </c>
      <c r="M130" s="508" t="s">
        <v>374</v>
      </c>
      <c r="P130" s="41"/>
      <c r="Q130" s="41"/>
      <c r="R130" s="41"/>
      <c r="S130" s="41"/>
    </row>
    <row r="131" spans="2:19" ht="15" customHeight="1">
      <c r="B131" s="507" t="s">
        <v>341</v>
      </c>
      <c r="C131" s="512" t="s">
        <v>291</v>
      </c>
      <c r="D131" s="509">
        <v>2.5</v>
      </c>
      <c r="E131" s="508" t="s">
        <v>262</v>
      </c>
      <c r="F131" s="508" t="s">
        <v>374</v>
      </c>
      <c r="G131" s="508" t="s">
        <v>313</v>
      </c>
      <c r="H131" s="509">
        <v>3.5</v>
      </c>
      <c r="I131" s="508" t="s">
        <v>325</v>
      </c>
      <c r="J131" s="508" t="s">
        <v>374</v>
      </c>
      <c r="K131" s="508" t="s">
        <v>374</v>
      </c>
      <c r="L131" s="508" t="s">
        <v>325</v>
      </c>
      <c r="M131" s="508" t="s">
        <v>374</v>
      </c>
      <c r="P131" s="41"/>
      <c r="Q131" s="41"/>
      <c r="R131" s="41"/>
      <c r="S131" s="41"/>
    </row>
    <row r="132" spans="2:19" ht="15" customHeight="1">
      <c r="B132" s="507" t="s">
        <v>334</v>
      </c>
      <c r="C132" s="512" t="s">
        <v>291</v>
      </c>
      <c r="D132" s="509">
        <v>2</v>
      </c>
      <c r="E132" s="508" t="s">
        <v>262</v>
      </c>
      <c r="F132" s="508" t="s">
        <v>374</v>
      </c>
      <c r="G132" s="508" t="s">
        <v>314</v>
      </c>
      <c r="H132" s="509">
        <v>2.5</v>
      </c>
      <c r="I132" s="508" t="s">
        <v>325</v>
      </c>
      <c r="J132" s="508" t="s">
        <v>374</v>
      </c>
      <c r="K132" s="508" t="s">
        <v>374</v>
      </c>
      <c r="L132" s="508" t="s">
        <v>325</v>
      </c>
      <c r="M132" s="508" t="s">
        <v>374</v>
      </c>
      <c r="P132" s="41"/>
      <c r="Q132" s="41"/>
      <c r="R132" s="41"/>
      <c r="S132" s="41"/>
    </row>
    <row r="133" spans="2:19" ht="15" customHeight="1">
      <c r="B133" s="507" t="s">
        <v>289</v>
      </c>
      <c r="C133" s="512">
        <v>1050</v>
      </c>
      <c r="D133" s="509">
        <v>3</v>
      </c>
      <c r="E133" s="508" t="s">
        <v>262</v>
      </c>
      <c r="F133" s="508" t="s">
        <v>374</v>
      </c>
      <c r="G133" s="508" t="s">
        <v>262</v>
      </c>
      <c r="H133" s="509">
        <v>2</v>
      </c>
      <c r="I133" s="508" t="s">
        <v>325</v>
      </c>
      <c r="J133" s="508" t="s">
        <v>374</v>
      </c>
      <c r="K133" s="508" t="s">
        <v>374</v>
      </c>
      <c r="L133" s="508" t="s">
        <v>325</v>
      </c>
      <c r="M133" s="508" t="s">
        <v>374</v>
      </c>
      <c r="P133" s="41"/>
      <c r="Q133" s="41"/>
      <c r="R133" s="41"/>
      <c r="S133" s="41"/>
    </row>
    <row r="134" spans="2:19" ht="15" customHeight="1">
      <c r="B134" s="507" t="s">
        <v>342</v>
      </c>
      <c r="C134" s="512" t="s">
        <v>291</v>
      </c>
      <c r="D134" s="509">
        <v>1.5</v>
      </c>
      <c r="E134" s="508" t="s">
        <v>262</v>
      </c>
      <c r="F134" s="508" t="s">
        <v>374</v>
      </c>
      <c r="G134" s="508" t="s">
        <v>316</v>
      </c>
      <c r="H134" s="509">
        <v>2</v>
      </c>
      <c r="I134" s="508" t="s">
        <v>325</v>
      </c>
      <c r="J134" s="508" t="s">
        <v>374</v>
      </c>
      <c r="K134" s="508" t="s">
        <v>374</v>
      </c>
      <c r="L134" s="508" t="s">
        <v>325</v>
      </c>
      <c r="M134" s="508" t="s">
        <v>374</v>
      </c>
      <c r="P134" s="41"/>
      <c r="Q134" s="41"/>
      <c r="R134" s="41"/>
      <c r="S134" s="41"/>
    </row>
    <row r="135" spans="2:19" ht="15" customHeight="1">
      <c r="B135" s="507" t="s">
        <v>343</v>
      </c>
      <c r="C135" s="512" t="s">
        <v>291</v>
      </c>
      <c r="D135" s="509">
        <v>1.5</v>
      </c>
      <c r="E135" s="508" t="s">
        <v>262</v>
      </c>
      <c r="F135" s="508" t="s">
        <v>374</v>
      </c>
      <c r="G135" s="508" t="s">
        <v>317</v>
      </c>
      <c r="H135" s="509">
        <v>2</v>
      </c>
      <c r="I135" s="508" t="s">
        <v>325</v>
      </c>
      <c r="J135" s="508" t="s">
        <v>374</v>
      </c>
      <c r="K135" s="508" t="s">
        <v>374</v>
      </c>
      <c r="L135" s="508" t="s">
        <v>325</v>
      </c>
      <c r="M135" s="508" t="s">
        <v>374</v>
      </c>
      <c r="P135" s="41"/>
      <c r="Q135" s="41"/>
      <c r="R135" s="41"/>
      <c r="S135" s="41"/>
    </row>
    <row r="136" spans="2:19" ht="15" customHeight="1">
      <c r="B136" s="507" t="s">
        <v>344</v>
      </c>
      <c r="C136" s="512"/>
      <c r="D136" s="509">
        <v>1.5</v>
      </c>
      <c r="E136" s="508" t="s">
        <v>262</v>
      </c>
      <c r="F136" s="508" t="s">
        <v>374</v>
      </c>
      <c r="G136" s="508" t="s">
        <v>318</v>
      </c>
      <c r="H136" s="509">
        <v>2</v>
      </c>
      <c r="I136" s="508" t="s">
        <v>325</v>
      </c>
      <c r="J136" s="508" t="s">
        <v>374</v>
      </c>
      <c r="K136" s="508" t="s">
        <v>374</v>
      </c>
      <c r="L136" s="508" t="s">
        <v>325</v>
      </c>
      <c r="M136" s="508" t="s">
        <v>374</v>
      </c>
      <c r="P136" s="41"/>
      <c r="Q136" s="41"/>
      <c r="R136" s="41"/>
      <c r="S136" s="41"/>
    </row>
    <row r="137" spans="2:19" ht="15" customHeight="1">
      <c r="B137" s="507" t="s">
        <v>376</v>
      </c>
      <c r="C137" s="512" t="s">
        <v>291</v>
      </c>
      <c r="D137" s="509">
        <v>3.5</v>
      </c>
      <c r="E137" s="508" t="s">
        <v>262</v>
      </c>
      <c r="F137" s="508" t="s">
        <v>374</v>
      </c>
      <c r="G137" s="508" t="s">
        <v>319</v>
      </c>
      <c r="H137" s="509">
        <v>1.5</v>
      </c>
      <c r="I137" s="508" t="s">
        <v>325</v>
      </c>
      <c r="J137" s="508" t="s">
        <v>374</v>
      </c>
      <c r="K137" s="508" t="s">
        <v>374</v>
      </c>
      <c r="L137" s="508" t="s">
        <v>325</v>
      </c>
      <c r="M137" s="508" t="s">
        <v>374</v>
      </c>
      <c r="P137" s="41"/>
      <c r="Q137" s="41"/>
      <c r="R137" s="41"/>
      <c r="S137" s="41"/>
    </row>
    <row r="138" spans="2:19" ht="15" customHeight="1">
      <c r="B138" s="507" t="s">
        <v>345</v>
      </c>
      <c r="C138" s="512" t="s">
        <v>291</v>
      </c>
      <c r="D138" s="509">
        <v>2.5</v>
      </c>
      <c r="E138" s="508" t="s">
        <v>262</v>
      </c>
      <c r="F138" s="508" t="s">
        <v>374</v>
      </c>
      <c r="G138" s="508" t="s">
        <v>320</v>
      </c>
      <c r="H138" s="509">
        <v>2</v>
      </c>
      <c r="I138" s="508" t="s">
        <v>325</v>
      </c>
      <c r="J138" s="508" t="s">
        <v>374</v>
      </c>
      <c r="K138" s="508" t="s">
        <v>374</v>
      </c>
      <c r="L138" s="508" t="s">
        <v>325</v>
      </c>
      <c r="M138" s="508" t="s">
        <v>374</v>
      </c>
      <c r="P138" s="41"/>
      <c r="Q138" s="41"/>
      <c r="R138" s="41"/>
      <c r="S138" s="41"/>
    </row>
    <row r="139" spans="2:19" ht="15" customHeight="1">
      <c r="B139" s="507" t="s">
        <v>346</v>
      </c>
      <c r="C139" s="512" t="s">
        <v>291</v>
      </c>
      <c r="D139" s="509">
        <v>3.5</v>
      </c>
      <c r="E139" s="508" t="s">
        <v>262</v>
      </c>
      <c r="F139" s="508" t="s">
        <v>374</v>
      </c>
      <c r="G139" s="508" t="s">
        <v>289</v>
      </c>
      <c r="H139" s="509">
        <v>1</v>
      </c>
      <c r="I139" s="508" t="s">
        <v>325</v>
      </c>
      <c r="J139" s="508" t="s">
        <v>374</v>
      </c>
      <c r="K139" s="508" t="s">
        <v>374</v>
      </c>
      <c r="L139" s="508" t="s">
        <v>325</v>
      </c>
      <c r="M139" s="508" t="s">
        <v>374</v>
      </c>
      <c r="P139" s="41"/>
      <c r="Q139" s="41"/>
      <c r="R139" s="41"/>
      <c r="S139" s="41"/>
    </row>
    <row r="140" spans="2:19" ht="15" customHeight="1">
      <c r="B140" s="507" t="s">
        <v>347</v>
      </c>
      <c r="C140" s="512" t="s">
        <v>291</v>
      </c>
      <c r="D140" s="509">
        <v>1.5</v>
      </c>
      <c r="E140" s="508" t="s">
        <v>262</v>
      </c>
      <c r="F140" s="508" t="s">
        <v>374</v>
      </c>
      <c r="G140" s="508" t="s">
        <v>377</v>
      </c>
      <c r="H140" s="509">
        <v>4</v>
      </c>
      <c r="I140" s="508" t="s">
        <v>325</v>
      </c>
      <c r="J140" s="508" t="s">
        <v>374</v>
      </c>
      <c r="K140" s="508" t="s">
        <v>374</v>
      </c>
      <c r="L140" s="508" t="s">
        <v>325</v>
      </c>
      <c r="M140" s="508" t="s">
        <v>374</v>
      </c>
      <c r="P140" s="41"/>
      <c r="Q140" s="41"/>
      <c r="R140" s="41"/>
      <c r="S140" s="41"/>
    </row>
    <row r="141" spans="2:19" ht="15" customHeight="1">
      <c r="B141" s="507" t="s">
        <v>348</v>
      </c>
      <c r="C141" s="512" t="s">
        <v>291</v>
      </c>
      <c r="D141" s="509">
        <v>1.5</v>
      </c>
      <c r="E141" s="508" t="s">
        <v>262</v>
      </c>
      <c r="F141" s="508" t="s">
        <v>374</v>
      </c>
      <c r="G141" s="508" t="s">
        <v>321</v>
      </c>
      <c r="H141" s="509">
        <v>2</v>
      </c>
      <c r="I141" s="508" t="s">
        <v>325</v>
      </c>
      <c r="J141" s="508" t="s">
        <v>374</v>
      </c>
      <c r="K141" s="508" t="s">
        <v>374</v>
      </c>
      <c r="L141" s="508" t="s">
        <v>325</v>
      </c>
      <c r="M141" s="508" t="s">
        <v>374</v>
      </c>
      <c r="P141" s="41"/>
      <c r="Q141" s="41"/>
      <c r="R141" s="41"/>
      <c r="S141" s="41"/>
    </row>
    <row r="142" spans="2:19" ht="15" customHeight="1">
      <c r="B142" s="513" t="s">
        <v>378</v>
      </c>
      <c r="C142" s="512">
        <v>330</v>
      </c>
      <c r="D142" s="514">
        <v>9.5</v>
      </c>
      <c r="E142" s="508" t="s">
        <v>262</v>
      </c>
      <c r="F142" s="512" t="s">
        <v>652</v>
      </c>
      <c r="G142" s="508" t="s">
        <v>322</v>
      </c>
      <c r="H142" s="509">
        <v>2</v>
      </c>
      <c r="I142" s="508" t="s">
        <v>325</v>
      </c>
      <c r="J142" s="508" t="s">
        <v>374</v>
      </c>
      <c r="K142" s="508" t="s">
        <v>374</v>
      </c>
      <c r="L142" s="508" t="s">
        <v>325</v>
      </c>
      <c r="M142" s="508" t="s">
        <v>374</v>
      </c>
      <c r="P142" s="41"/>
      <c r="Q142" s="41"/>
      <c r="R142" s="41"/>
      <c r="S142" s="41"/>
    </row>
    <row r="143" spans="2:19" ht="15" customHeight="1">
      <c r="B143" s="507" t="s">
        <v>349</v>
      </c>
      <c r="C143" s="512" t="s">
        <v>291</v>
      </c>
      <c r="D143" s="509">
        <v>1.5</v>
      </c>
      <c r="E143" s="508" t="s">
        <v>262</v>
      </c>
      <c r="F143" s="508" t="s">
        <v>374</v>
      </c>
      <c r="G143" s="515" t="s">
        <v>380</v>
      </c>
      <c r="H143" s="514">
        <v>6</v>
      </c>
      <c r="I143" s="508" t="s">
        <v>325</v>
      </c>
      <c r="J143" s="512" t="s">
        <v>652</v>
      </c>
      <c r="K143" s="512" t="s">
        <v>652</v>
      </c>
      <c r="L143" s="508" t="s">
        <v>325</v>
      </c>
      <c r="M143" s="512" t="s">
        <v>652</v>
      </c>
      <c r="P143" s="41"/>
      <c r="Q143" s="41"/>
      <c r="R143" s="41"/>
      <c r="S143" s="41"/>
    </row>
    <row r="144" spans="2:19" ht="15" customHeight="1">
      <c r="B144" s="507" t="s">
        <v>350</v>
      </c>
      <c r="C144" s="512" t="s">
        <v>291</v>
      </c>
      <c r="D144" s="509">
        <v>2</v>
      </c>
      <c r="E144" s="508" t="s">
        <v>262</v>
      </c>
      <c r="F144" s="508" t="s">
        <v>374</v>
      </c>
      <c r="G144" s="508" t="s">
        <v>381</v>
      </c>
      <c r="H144" s="509">
        <v>25</v>
      </c>
      <c r="I144" s="508" t="s">
        <v>325</v>
      </c>
      <c r="J144" s="516" t="s">
        <v>652</v>
      </c>
      <c r="K144" s="516" t="s">
        <v>652</v>
      </c>
      <c r="L144" s="508" t="s">
        <v>325</v>
      </c>
      <c r="M144" s="516" t="s">
        <v>652</v>
      </c>
      <c r="P144" s="41"/>
      <c r="Q144" s="41"/>
      <c r="R144" s="41"/>
      <c r="S144" s="41"/>
    </row>
    <row r="145" spans="2:16" ht="15" customHeight="1">
      <c r="B145" s="507" t="s">
        <v>351</v>
      </c>
      <c r="C145" s="512" t="s">
        <v>291</v>
      </c>
      <c r="D145" s="509">
        <v>2.5</v>
      </c>
      <c r="E145" s="508" t="s">
        <v>262</v>
      </c>
      <c r="F145" s="508" t="s">
        <v>374</v>
      </c>
      <c r="G145" s="508" t="s">
        <v>324</v>
      </c>
      <c r="H145" s="509">
        <v>3</v>
      </c>
      <c r="I145" s="508" t="s">
        <v>325</v>
      </c>
      <c r="J145" s="508" t="s">
        <v>374</v>
      </c>
      <c r="K145" s="508" t="s">
        <v>374</v>
      </c>
      <c r="L145" s="508" t="s">
        <v>325</v>
      </c>
      <c r="M145" s="508" t="s">
        <v>374</v>
      </c>
      <c r="P145" s="41"/>
    </row>
    <row r="146" spans="2:16" ht="15" customHeight="1">
      <c r="B146" s="691"/>
      <c r="C146" s="692"/>
      <c r="D146" s="692"/>
      <c r="E146" s="692"/>
      <c r="F146" s="693"/>
      <c r="G146" s="508" t="s">
        <v>354</v>
      </c>
      <c r="H146" s="520">
        <v>2</v>
      </c>
      <c r="I146" s="521" t="s">
        <v>325</v>
      </c>
      <c r="J146" s="508" t="s">
        <v>374</v>
      </c>
      <c r="K146" s="508" t="s">
        <v>374</v>
      </c>
      <c r="L146" s="521" t="s">
        <v>325</v>
      </c>
      <c r="M146" s="508" t="s">
        <v>374</v>
      </c>
      <c r="P146" s="41"/>
    </row>
    <row r="147" spans="2:16" ht="15" customHeight="1">
      <c r="B147" s="507" t="s">
        <v>369</v>
      </c>
      <c r="C147" s="508" t="s">
        <v>370</v>
      </c>
      <c r="D147" s="508" t="s">
        <v>371</v>
      </c>
      <c r="E147" s="508" t="s">
        <v>372</v>
      </c>
      <c r="F147" s="693"/>
      <c r="G147" s="508" t="s">
        <v>343</v>
      </c>
      <c r="H147" s="509">
        <v>3.5</v>
      </c>
      <c r="I147" s="508" t="s">
        <v>325</v>
      </c>
      <c r="J147" s="508" t="s">
        <v>374</v>
      </c>
      <c r="K147" s="508" t="s">
        <v>374</v>
      </c>
      <c r="L147" s="508" t="s">
        <v>325</v>
      </c>
      <c r="M147" s="508" t="s">
        <v>374</v>
      </c>
    </row>
    <row r="148" spans="2:16" ht="15" customHeight="1">
      <c r="B148" s="507" t="s">
        <v>260</v>
      </c>
      <c r="C148" s="508" t="s">
        <v>291</v>
      </c>
      <c r="D148" s="509">
        <v>0</v>
      </c>
      <c r="E148" s="508" t="s">
        <v>309</v>
      </c>
      <c r="F148" s="693"/>
      <c r="G148" s="508" t="s">
        <v>344</v>
      </c>
      <c r="H148" s="509">
        <v>2</v>
      </c>
      <c r="I148" s="508" t="s">
        <v>325</v>
      </c>
      <c r="J148" s="508" t="s">
        <v>374</v>
      </c>
      <c r="K148" s="508" t="s">
        <v>374</v>
      </c>
      <c r="L148" s="508" t="s">
        <v>325</v>
      </c>
      <c r="M148" s="508" t="s">
        <v>374</v>
      </c>
    </row>
    <row r="149" spans="2:16" ht="15" customHeight="1">
      <c r="B149" s="507" t="s">
        <v>310</v>
      </c>
      <c r="C149" s="512" t="s">
        <v>291</v>
      </c>
      <c r="D149" s="509">
        <v>0.5</v>
      </c>
      <c r="E149" s="508" t="s">
        <v>309</v>
      </c>
      <c r="F149" s="693"/>
      <c r="G149" s="508" t="s">
        <v>326</v>
      </c>
      <c r="H149" s="509">
        <v>1.5</v>
      </c>
      <c r="I149" s="508" t="s">
        <v>325</v>
      </c>
      <c r="J149" s="508" t="s">
        <v>374</v>
      </c>
      <c r="K149" s="508" t="s">
        <v>374</v>
      </c>
      <c r="L149" s="508" t="s">
        <v>325</v>
      </c>
      <c r="M149" s="508" t="s">
        <v>374</v>
      </c>
    </row>
    <row r="150" spans="2:16" ht="15" customHeight="1">
      <c r="B150" s="507" t="s">
        <v>302</v>
      </c>
      <c r="C150" s="512" t="s">
        <v>291</v>
      </c>
      <c r="D150" s="509">
        <v>1</v>
      </c>
      <c r="E150" s="508" t="s">
        <v>309</v>
      </c>
      <c r="F150" s="693"/>
      <c r="G150" s="508" t="s">
        <v>356</v>
      </c>
      <c r="H150" s="509">
        <v>2</v>
      </c>
      <c r="I150" s="508" t="s">
        <v>325</v>
      </c>
      <c r="J150" s="508" t="s">
        <v>374</v>
      </c>
      <c r="K150" s="508" t="s">
        <v>374</v>
      </c>
      <c r="L150" s="508" t="s">
        <v>325</v>
      </c>
      <c r="M150" s="508" t="s">
        <v>374</v>
      </c>
    </row>
    <row r="151" spans="2:16" ht="15" customHeight="1">
      <c r="B151" s="507" t="s">
        <v>299</v>
      </c>
      <c r="C151" s="512" t="s">
        <v>291</v>
      </c>
      <c r="D151" s="509">
        <v>2</v>
      </c>
      <c r="E151" s="508" t="s">
        <v>309</v>
      </c>
      <c r="F151" s="693"/>
      <c r="G151" s="508" t="s">
        <v>323</v>
      </c>
      <c r="H151" s="509">
        <v>1.5</v>
      </c>
      <c r="I151" s="508" t="s">
        <v>325</v>
      </c>
      <c r="J151" s="508" t="s">
        <v>374</v>
      </c>
      <c r="K151" s="508" t="s">
        <v>374</v>
      </c>
      <c r="L151" s="508" t="s">
        <v>325</v>
      </c>
      <c r="M151" s="508" t="s">
        <v>374</v>
      </c>
    </row>
    <row r="152" spans="2:16" ht="15" customHeight="1">
      <c r="B152" s="507" t="s">
        <v>311</v>
      </c>
      <c r="C152" s="512" t="s">
        <v>291</v>
      </c>
      <c r="D152" s="509">
        <v>1.5</v>
      </c>
      <c r="E152" s="508" t="s">
        <v>309</v>
      </c>
      <c r="F152" s="693"/>
      <c r="G152" s="508" t="s">
        <v>382</v>
      </c>
      <c r="H152" s="509">
        <v>3</v>
      </c>
      <c r="I152" s="508" t="s">
        <v>325</v>
      </c>
      <c r="J152" s="508" t="s">
        <v>374</v>
      </c>
      <c r="K152" s="508" t="s">
        <v>374</v>
      </c>
      <c r="L152" s="508" t="s">
        <v>325</v>
      </c>
      <c r="M152" s="508" t="s">
        <v>374</v>
      </c>
    </row>
    <row r="153" spans="2:16" ht="15" customHeight="1">
      <c r="B153" s="507" t="s">
        <v>301</v>
      </c>
      <c r="C153" s="512" t="s">
        <v>291</v>
      </c>
      <c r="D153" s="509">
        <v>2</v>
      </c>
      <c r="E153" s="508" t="s">
        <v>309</v>
      </c>
      <c r="F153" s="519"/>
      <c r="G153" s="508" t="s">
        <v>383</v>
      </c>
      <c r="H153" s="509">
        <v>2</v>
      </c>
      <c r="I153" s="508" t="s">
        <v>325</v>
      </c>
      <c r="J153" s="508" t="s">
        <v>374</v>
      </c>
      <c r="K153" s="508" t="s">
        <v>374</v>
      </c>
      <c r="L153" s="508" t="s">
        <v>325</v>
      </c>
      <c r="M153" s="508" t="s">
        <v>374</v>
      </c>
    </row>
    <row r="154" spans="2:16" ht="15" customHeight="1">
      <c r="B154" s="517"/>
      <c r="C154" s="518"/>
      <c r="D154" s="518"/>
      <c r="E154" s="518"/>
      <c r="F154" s="519"/>
      <c r="G154" s="508" t="s">
        <v>292</v>
      </c>
      <c r="H154" s="509">
        <v>1.5</v>
      </c>
      <c r="I154" s="508" t="s">
        <v>325</v>
      </c>
      <c r="J154" s="508" t="s">
        <v>374</v>
      </c>
      <c r="K154" s="508" t="s">
        <v>374</v>
      </c>
      <c r="L154" s="508" t="s">
        <v>325</v>
      </c>
      <c r="M154" s="508" t="s">
        <v>374</v>
      </c>
    </row>
    <row r="155" spans="2:16" ht="15" customHeight="1">
      <c r="B155" s="517"/>
      <c r="C155" s="518"/>
      <c r="D155" s="518"/>
      <c r="E155" s="518"/>
      <c r="F155" s="519"/>
      <c r="G155" s="508" t="s">
        <v>355</v>
      </c>
      <c r="H155" s="509">
        <v>3.5</v>
      </c>
      <c r="I155" s="508" t="s">
        <v>325</v>
      </c>
      <c r="J155" s="508" t="s">
        <v>374</v>
      </c>
      <c r="K155" s="508" t="s">
        <v>374</v>
      </c>
      <c r="L155" s="508" t="s">
        <v>325</v>
      </c>
      <c r="M155" s="508" t="s">
        <v>374</v>
      </c>
    </row>
    <row r="156" spans="2:16" ht="15" customHeight="1">
      <c r="B156" s="507" t="s">
        <v>369</v>
      </c>
      <c r="C156" s="508" t="s">
        <v>370</v>
      </c>
      <c r="D156" s="508" t="s">
        <v>371</v>
      </c>
      <c r="E156" s="508" t="s">
        <v>372</v>
      </c>
      <c r="F156" s="508" t="s">
        <v>373</v>
      </c>
      <c r="G156" s="115"/>
      <c r="H156" s="510"/>
      <c r="I156" s="510"/>
      <c r="J156" s="510"/>
      <c r="K156" s="510"/>
      <c r="L156" s="510"/>
      <c r="M156" s="511"/>
    </row>
    <row r="157" spans="2:16" ht="15" customHeight="1">
      <c r="B157" s="507" t="s">
        <v>384</v>
      </c>
      <c r="C157" s="512">
        <v>1000</v>
      </c>
      <c r="D157" s="509">
        <v>1</v>
      </c>
      <c r="E157" s="508" t="s">
        <v>298</v>
      </c>
      <c r="F157" s="508" t="s">
        <v>374</v>
      </c>
      <c r="G157" s="115"/>
      <c r="H157" s="510"/>
      <c r="I157" s="510"/>
      <c r="J157" s="510"/>
      <c r="K157" s="510"/>
      <c r="L157" s="510"/>
      <c r="M157" s="511"/>
    </row>
    <row r="158" spans="2:16" ht="15" customHeight="1">
      <c r="B158" s="522" t="s">
        <v>385</v>
      </c>
      <c r="C158" s="512" t="s">
        <v>291</v>
      </c>
      <c r="D158" s="520">
        <v>1.5</v>
      </c>
      <c r="E158" s="521" t="s">
        <v>298</v>
      </c>
      <c r="F158" s="508" t="s">
        <v>374</v>
      </c>
      <c r="G158" s="115"/>
      <c r="H158" s="510"/>
      <c r="I158" s="510"/>
      <c r="J158" s="510"/>
      <c r="K158" s="510"/>
      <c r="L158" s="510"/>
      <c r="M158" s="511"/>
    </row>
    <row r="159" spans="2:16" ht="15" customHeight="1">
      <c r="B159" s="507" t="s">
        <v>290</v>
      </c>
      <c r="C159" s="512" t="s">
        <v>291</v>
      </c>
      <c r="D159" s="509">
        <v>1.5</v>
      </c>
      <c r="E159" s="508" t="s">
        <v>298</v>
      </c>
      <c r="F159" s="508" t="s">
        <v>374</v>
      </c>
      <c r="G159" s="115"/>
      <c r="H159" s="510"/>
      <c r="I159" s="510"/>
      <c r="J159" s="510"/>
      <c r="K159" s="510"/>
      <c r="L159" s="510"/>
      <c r="M159" s="511"/>
    </row>
    <row r="160" spans="2:16" ht="15" customHeight="1">
      <c r="B160" s="507" t="s">
        <v>386</v>
      </c>
      <c r="C160" s="512">
        <v>700</v>
      </c>
      <c r="D160" s="520">
        <v>1.5</v>
      </c>
      <c r="E160" s="521" t="s">
        <v>298</v>
      </c>
      <c r="F160" s="508" t="s">
        <v>374</v>
      </c>
      <c r="G160" s="115"/>
      <c r="H160" s="510"/>
      <c r="I160" s="510"/>
      <c r="J160" s="510"/>
      <c r="K160" s="510"/>
      <c r="L160" s="510"/>
      <c r="M160" s="511"/>
    </row>
    <row r="161" spans="2:13" ht="15" customHeight="1">
      <c r="B161" s="507" t="s">
        <v>387</v>
      </c>
      <c r="C161" s="512" t="s">
        <v>291</v>
      </c>
      <c r="D161" s="509">
        <v>1.5</v>
      </c>
      <c r="E161" s="508" t="s">
        <v>298</v>
      </c>
      <c r="F161" s="508" t="s">
        <v>374</v>
      </c>
      <c r="G161" s="115"/>
      <c r="H161" s="510"/>
      <c r="I161" s="510"/>
      <c r="J161" s="510"/>
      <c r="K161" s="510"/>
      <c r="L161" s="510"/>
      <c r="M161" s="511"/>
    </row>
    <row r="162" spans="2:13" ht="15" customHeight="1">
      <c r="B162" s="507" t="s">
        <v>388</v>
      </c>
      <c r="C162" s="512" t="s">
        <v>291</v>
      </c>
      <c r="D162" s="509">
        <v>0.6</v>
      </c>
      <c r="E162" s="508" t="s">
        <v>298</v>
      </c>
      <c r="F162" s="508" t="s">
        <v>374</v>
      </c>
      <c r="G162" s="115"/>
      <c r="H162" s="510"/>
      <c r="I162" s="510"/>
      <c r="J162" s="510"/>
      <c r="K162" s="510"/>
      <c r="L162" s="510"/>
      <c r="M162" s="511"/>
    </row>
    <row r="163" spans="2:13" ht="15" customHeight="1">
      <c r="B163" s="507" t="s">
        <v>389</v>
      </c>
      <c r="C163" s="512" t="s">
        <v>291</v>
      </c>
      <c r="D163" s="509">
        <v>1.5</v>
      </c>
      <c r="E163" s="508" t="s">
        <v>298</v>
      </c>
      <c r="F163" s="508" t="s">
        <v>374</v>
      </c>
      <c r="G163" s="115"/>
      <c r="H163" s="510"/>
      <c r="I163" s="510"/>
      <c r="J163" s="510"/>
      <c r="K163" s="510"/>
      <c r="L163" s="510"/>
      <c r="M163" s="511"/>
    </row>
    <row r="164" spans="2:13" ht="15" customHeight="1">
      <c r="B164" s="507" t="s">
        <v>390</v>
      </c>
      <c r="C164" s="512">
        <v>1700</v>
      </c>
      <c r="D164" s="509">
        <v>2</v>
      </c>
      <c r="E164" s="508" t="s">
        <v>298</v>
      </c>
      <c r="F164" s="508" t="s">
        <v>374</v>
      </c>
      <c r="G164" s="115"/>
      <c r="H164" s="510"/>
      <c r="I164" s="510"/>
      <c r="J164" s="510"/>
      <c r="K164" s="510"/>
      <c r="L164" s="510"/>
      <c r="M164" s="511"/>
    </row>
    <row r="165" spans="2:13" ht="15" customHeight="1">
      <c r="B165" s="507" t="s">
        <v>391</v>
      </c>
      <c r="C165" s="512">
        <v>750</v>
      </c>
      <c r="D165" s="509">
        <v>1.5</v>
      </c>
      <c r="E165" s="508" t="s">
        <v>298</v>
      </c>
      <c r="F165" s="508" t="s">
        <v>374</v>
      </c>
      <c r="G165" s="115"/>
      <c r="H165" s="510"/>
      <c r="I165" s="510"/>
      <c r="J165" s="510"/>
      <c r="K165" s="510"/>
      <c r="L165" s="510"/>
      <c r="M165" s="511"/>
    </row>
    <row r="166" spans="2:13" ht="15" customHeight="1">
      <c r="B166" s="507" t="s">
        <v>392</v>
      </c>
      <c r="C166" s="512" t="s">
        <v>291</v>
      </c>
      <c r="D166" s="509">
        <v>1.5</v>
      </c>
      <c r="E166" s="508" t="s">
        <v>298</v>
      </c>
      <c r="F166" s="508" t="s">
        <v>374</v>
      </c>
      <c r="G166" s="115"/>
      <c r="H166" s="510"/>
      <c r="I166" s="510"/>
      <c r="J166" s="510"/>
      <c r="K166" s="510"/>
      <c r="L166" s="510"/>
      <c r="M166" s="511"/>
    </row>
    <row r="167" spans="2:13" ht="15" customHeight="1">
      <c r="B167" s="507" t="s">
        <v>297</v>
      </c>
      <c r="C167" s="512" t="s">
        <v>291</v>
      </c>
      <c r="D167" s="509">
        <v>1.5</v>
      </c>
      <c r="E167" s="508" t="s">
        <v>298</v>
      </c>
      <c r="F167" s="508" t="s">
        <v>374</v>
      </c>
      <c r="G167" s="115"/>
      <c r="H167" s="510"/>
      <c r="I167" s="510"/>
      <c r="J167" s="510"/>
      <c r="K167" s="510"/>
      <c r="L167" s="510"/>
      <c r="M167" s="511"/>
    </row>
    <row r="168" spans="2:13" ht="15" customHeight="1">
      <c r="B168" s="507" t="s">
        <v>393</v>
      </c>
      <c r="C168" s="512" t="s">
        <v>291</v>
      </c>
      <c r="D168" s="509">
        <v>1.5</v>
      </c>
      <c r="E168" s="508" t="s">
        <v>298</v>
      </c>
      <c r="F168" s="508" t="s">
        <v>374</v>
      </c>
      <c r="G168" s="115"/>
      <c r="H168" s="510"/>
      <c r="I168" s="510"/>
      <c r="J168" s="510"/>
      <c r="K168" s="510"/>
      <c r="L168" s="510"/>
      <c r="M168" s="511"/>
    </row>
    <row r="169" spans="2:13" ht="15" customHeight="1">
      <c r="B169" s="116"/>
      <c r="C169" s="117"/>
      <c r="D169" s="118"/>
      <c r="E169" s="119"/>
      <c r="F169" s="119"/>
      <c r="G169" s="115"/>
      <c r="H169" s="510"/>
      <c r="I169" s="510"/>
      <c r="J169" s="510"/>
      <c r="K169" s="510"/>
      <c r="L169" s="510"/>
      <c r="M169" s="511"/>
    </row>
    <row r="170" spans="2:13" ht="15" customHeight="1">
      <c r="B170" s="517"/>
      <c r="C170" s="523"/>
      <c r="D170" s="523"/>
      <c r="E170" s="523"/>
      <c r="F170" s="523"/>
      <c r="G170" s="524"/>
      <c r="H170" s="120"/>
      <c r="I170" s="120"/>
      <c r="J170" s="120"/>
      <c r="K170" s="120"/>
      <c r="L170" s="120"/>
      <c r="M170" s="122"/>
    </row>
    <row r="171" spans="2:13" ht="15" customHeight="1">
      <c r="B171" s="1280" t="s">
        <v>369</v>
      </c>
      <c r="C171" s="1280" t="s">
        <v>370</v>
      </c>
      <c r="D171" s="1280" t="s">
        <v>371</v>
      </c>
      <c r="E171" s="508" t="s">
        <v>372</v>
      </c>
      <c r="F171" s="508" t="s">
        <v>373</v>
      </c>
      <c r="G171" s="508" t="s">
        <v>369</v>
      </c>
      <c r="H171" s="508" t="s">
        <v>371</v>
      </c>
      <c r="I171" s="508" t="s">
        <v>372</v>
      </c>
      <c r="J171" s="508" t="s">
        <v>373</v>
      </c>
      <c r="K171" s="508" t="s">
        <v>373</v>
      </c>
      <c r="L171" s="508" t="s">
        <v>372</v>
      </c>
      <c r="M171" s="508" t="s">
        <v>373</v>
      </c>
    </row>
    <row r="172" spans="2:13" ht="15" customHeight="1">
      <c r="B172" s="1281" t="s">
        <v>360</v>
      </c>
      <c r="C172" s="1282">
        <v>1150</v>
      </c>
      <c r="D172" s="1281">
        <v>3</v>
      </c>
      <c r="E172" s="121" t="s">
        <v>288</v>
      </c>
      <c r="F172" s="508" t="s">
        <v>374</v>
      </c>
      <c r="G172" s="508" t="s">
        <v>288</v>
      </c>
      <c r="H172" s="509">
        <v>1</v>
      </c>
      <c r="I172" s="508" t="s">
        <v>289</v>
      </c>
      <c r="J172" s="508" t="s">
        <v>374</v>
      </c>
      <c r="K172" s="508" t="s">
        <v>374</v>
      </c>
      <c r="L172" s="508" t="s">
        <v>289</v>
      </c>
      <c r="M172" s="508" t="s">
        <v>374</v>
      </c>
    </row>
    <row r="173" spans="2:13" ht="15" customHeight="1">
      <c r="B173" s="1283" t="s">
        <v>312</v>
      </c>
      <c r="C173" s="1283">
        <v>1650</v>
      </c>
      <c r="D173" s="1283">
        <v>4.5</v>
      </c>
      <c r="E173" s="508" t="s">
        <v>288</v>
      </c>
      <c r="F173" s="508" t="s">
        <v>374</v>
      </c>
      <c r="G173" s="508" t="s">
        <v>394</v>
      </c>
      <c r="H173" s="509">
        <v>4.5</v>
      </c>
      <c r="I173" s="508" t="s">
        <v>289</v>
      </c>
      <c r="J173" s="508" t="s">
        <v>374</v>
      </c>
      <c r="K173" s="508" t="s">
        <v>374</v>
      </c>
      <c r="L173" s="508" t="s">
        <v>289</v>
      </c>
      <c r="M173" s="508" t="s">
        <v>374</v>
      </c>
    </row>
    <row r="174" spans="2:13" ht="15" customHeight="1">
      <c r="B174" s="1280" t="s">
        <v>302</v>
      </c>
      <c r="C174" s="1283">
        <v>1300</v>
      </c>
      <c r="D174" s="1284">
        <v>2.5</v>
      </c>
      <c r="E174" s="508" t="s">
        <v>288</v>
      </c>
      <c r="F174" s="508" t="s">
        <v>374</v>
      </c>
      <c r="G174" s="508" t="s">
        <v>360</v>
      </c>
      <c r="H174" s="509">
        <v>2.5</v>
      </c>
      <c r="I174" s="508" t="s">
        <v>289</v>
      </c>
      <c r="J174" s="508" t="s">
        <v>374</v>
      </c>
      <c r="K174" s="508" t="s">
        <v>374</v>
      </c>
      <c r="L174" s="508" t="s">
        <v>289</v>
      </c>
      <c r="M174" s="508" t="s">
        <v>374</v>
      </c>
    </row>
    <row r="175" spans="2:13" ht="15" customHeight="1">
      <c r="B175" s="1280" t="s">
        <v>327</v>
      </c>
      <c r="C175" s="1283">
        <v>850</v>
      </c>
      <c r="D175" s="1280">
        <v>2.5</v>
      </c>
      <c r="E175" s="508" t="s">
        <v>288</v>
      </c>
      <c r="F175" s="508" t="s">
        <v>374</v>
      </c>
      <c r="G175" s="508" t="s">
        <v>295</v>
      </c>
      <c r="H175" s="509">
        <v>4.5</v>
      </c>
      <c r="I175" s="508" t="s">
        <v>289</v>
      </c>
      <c r="J175" s="508" t="s">
        <v>374</v>
      </c>
      <c r="K175" s="508" t="s">
        <v>374</v>
      </c>
      <c r="L175" s="508" t="s">
        <v>289</v>
      </c>
      <c r="M175" s="508" t="s">
        <v>374</v>
      </c>
    </row>
    <row r="176" spans="2:13" ht="15" customHeight="1">
      <c r="B176" s="1280" t="s">
        <v>385</v>
      </c>
      <c r="C176" s="1283">
        <v>1750</v>
      </c>
      <c r="D176" s="1280">
        <v>4</v>
      </c>
      <c r="E176" s="508" t="s">
        <v>288</v>
      </c>
      <c r="F176" s="508" t="s">
        <v>374</v>
      </c>
      <c r="G176" s="508" t="s">
        <v>312</v>
      </c>
      <c r="H176" s="509">
        <v>5.5</v>
      </c>
      <c r="I176" s="508" t="s">
        <v>289</v>
      </c>
      <c r="J176" s="508" t="s">
        <v>374</v>
      </c>
      <c r="K176" s="508" t="s">
        <v>374</v>
      </c>
      <c r="L176" s="508" t="s">
        <v>289</v>
      </c>
      <c r="M176" s="508" t="s">
        <v>374</v>
      </c>
    </row>
    <row r="177" spans="2:13" ht="15" customHeight="1">
      <c r="B177" s="1280" t="s">
        <v>341</v>
      </c>
      <c r="C177" s="1283">
        <v>1750</v>
      </c>
      <c r="D177" s="1280">
        <v>2.5</v>
      </c>
      <c r="E177" s="508" t="s">
        <v>288</v>
      </c>
      <c r="F177" s="508" t="s">
        <v>374</v>
      </c>
      <c r="G177" s="508" t="s">
        <v>302</v>
      </c>
      <c r="H177" s="520">
        <v>3</v>
      </c>
      <c r="I177" s="508" t="s">
        <v>289</v>
      </c>
      <c r="J177" s="508" t="s">
        <v>374</v>
      </c>
      <c r="K177" s="508" t="s">
        <v>374</v>
      </c>
      <c r="L177" s="508" t="s">
        <v>289</v>
      </c>
      <c r="M177" s="508" t="s">
        <v>374</v>
      </c>
    </row>
    <row r="178" spans="2:13" ht="15" customHeight="1">
      <c r="B178" s="1280" t="s">
        <v>315</v>
      </c>
      <c r="C178" s="1283">
        <v>850</v>
      </c>
      <c r="D178" s="1280">
        <v>2</v>
      </c>
      <c r="E178" s="508" t="s">
        <v>288</v>
      </c>
      <c r="F178" s="508" t="s">
        <v>374</v>
      </c>
      <c r="G178" s="508" t="s">
        <v>361</v>
      </c>
      <c r="H178" s="520">
        <v>6</v>
      </c>
      <c r="I178" s="508" t="s">
        <v>289</v>
      </c>
      <c r="J178" s="508" t="s">
        <v>374</v>
      </c>
      <c r="K178" s="508" t="s">
        <v>374</v>
      </c>
      <c r="L178" s="508" t="s">
        <v>289</v>
      </c>
      <c r="M178" s="508" t="s">
        <v>374</v>
      </c>
    </row>
    <row r="179" spans="2:13" ht="15" customHeight="1">
      <c r="B179" s="1280" t="s">
        <v>303</v>
      </c>
      <c r="C179" s="1283">
        <v>1300</v>
      </c>
      <c r="D179" s="1280">
        <v>2.5</v>
      </c>
      <c r="E179" s="508" t="s">
        <v>288</v>
      </c>
      <c r="F179" s="508" t="s">
        <v>374</v>
      </c>
      <c r="G179" s="508" t="s">
        <v>327</v>
      </c>
      <c r="H179" s="509">
        <v>2.5</v>
      </c>
      <c r="I179" s="508" t="s">
        <v>289</v>
      </c>
      <c r="J179" s="508" t="s">
        <v>374</v>
      </c>
      <c r="K179" s="508" t="s">
        <v>374</v>
      </c>
      <c r="L179" s="508" t="s">
        <v>289</v>
      </c>
      <c r="M179" s="508" t="s">
        <v>374</v>
      </c>
    </row>
    <row r="180" spans="2:13" ht="15" customHeight="1">
      <c r="B180" s="1280" t="s">
        <v>334</v>
      </c>
      <c r="C180" s="1283" t="s">
        <v>291</v>
      </c>
      <c r="D180" s="1280">
        <v>1</v>
      </c>
      <c r="E180" s="508" t="s">
        <v>288</v>
      </c>
      <c r="F180" s="508" t="s">
        <v>374</v>
      </c>
      <c r="G180" s="508" t="s">
        <v>385</v>
      </c>
      <c r="H180" s="509">
        <v>3</v>
      </c>
      <c r="I180" s="508" t="s">
        <v>289</v>
      </c>
      <c r="J180" s="508" t="s">
        <v>374</v>
      </c>
      <c r="K180" s="508" t="s">
        <v>374</v>
      </c>
      <c r="L180" s="508" t="s">
        <v>289</v>
      </c>
      <c r="M180" s="508" t="s">
        <v>374</v>
      </c>
    </row>
    <row r="181" spans="2:13" ht="15" customHeight="1">
      <c r="B181" s="1280" t="s">
        <v>375</v>
      </c>
      <c r="C181" s="1283">
        <v>1050</v>
      </c>
      <c r="D181" s="1280">
        <v>2</v>
      </c>
      <c r="E181" s="508" t="s">
        <v>288</v>
      </c>
      <c r="F181" s="508" t="s">
        <v>374</v>
      </c>
      <c r="G181" s="508" t="s">
        <v>341</v>
      </c>
      <c r="H181" s="509">
        <v>3</v>
      </c>
      <c r="I181" s="508" t="s">
        <v>289</v>
      </c>
      <c r="J181" s="508" t="s">
        <v>374</v>
      </c>
      <c r="K181" s="508" t="s">
        <v>374</v>
      </c>
      <c r="L181" s="508" t="s">
        <v>289</v>
      </c>
      <c r="M181" s="508" t="s">
        <v>374</v>
      </c>
    </row>
    <row r="182" spans="2:13" ht="15" customHeight="1">
      <c r="B182" s="1280" t="s">
        <v>262</v>
      </c>
      <c r="C182" s="1283" t="s">
        <v>291</v>
      </c>
      <c r="D182" s="1280">
        <v>1</v>
      </c>
      <c r="E182" s="508" t="s">
        <v>288</v>
      </c>
      <c r="F182" s="508" t="s">
        <v>374</v>
      </c>
      <c r="G182" s="508" t="s">
        <v>315</v>
      </c>
      <c r="H182" s="509">
        <v>1.5</v>
      </c>
      <c r="I182" s="508" t="s">
        <v>289</v>
      </c>
      <c r="J182" s="508" t="s">
        <v>374</v>
      </c>
      <c r="K182" s="508" t="s">
        <v>374</v>
      </c>
      <c r="L182" s="508" t="s">
        <v>289</v>
      </c>
      <c r="M182" s="508" t="s">
        <v>374</v>
      </c>
    </row>
    <row r="183" spans="2:13" ht="15" customHeight="1">
      <c r="B183" s="1280" t="s">
        <v>316</v>
      </c>
      <c r="C183" s="1283" t="s">
        <v>291</v>
      </c>
      <c r="D183" s="1280">
        <v>1.5</v>
      </c>
      <c r="E183" s="508" t="s">
        <v>288</v>
      </c>
      <c r="F183" s="508" t="s">
        <v>374</v>
      </c>
      <c r="G183" s="508" t="s">
        <v>395</v>
      </c>
      <c r="H183" s="509">
        <v>2</v>
      </c>
      <c r="I183" s="508" t="s">
        <v>289</v>
      </c>
      <c r="J183" s="508" t="s">
        <v>374</v>
      </c>
      <c r="K183" s="508" t="s">
        <v>374</v>
      </c>
      <c r="L183" s="508" t="s">
        <v>289</v>
      </c>
      <c r="M183" s="508" t="s">
        <v>374</v>
      </c>
    </row>
    <row r="184" spans="2:13" ht="15" customHeight="1">
      <c r="B184" s="1280" t="s">
        <v>328</v>
      </c>
      <c r="C184" s="1283" t="s">
        <v>291</v>
      </c>
      <c r="D184" s="1280">
        <v>2.5</v>
      </c>
      <c r="E184" s="508" t="s">
        <v>288</v>
      </c>
      <c r="F184" s="508" t="s">
        <v>374</v>
      </c>
      <c r="G184" s="508" t="s">
        <v>334</v>
      </c>
      <c r="H184" s="509">
        <v>1.5</v>
      </c>
      <c r="I184" s="508" t="s">
        <v>289</v>
      </c>
      <c r="J184" s="508" t="s">
        <v>374</v>
      </c>
      <c r="K184" s="508" t="s">
        <v>374</v>
      </c>
      <c r="L184" s="508" t="s">
        <v>289</v>
      </c>
      <c r="M184" s="508" t="s">
        <v>374</v>
      </c>
    </row>
    <row r="185" spans="2:13" ht="15" customHeight="1">
      <c r="B185" s="1280" t="s">
        <v>304</v>
      </c>
      <c r="C185" s="1283">
        <v>1300</v>
      </c>
      <c r="D185" s="1280">
        <v>3</v>
      </c>
      <c r="E185" s="508" t="s">
        <v>288</v>
      </c>
      <c r="F185" s="508" t="s">
        <v>374</v>
      </c>
      <c r="G185" s="508" t="s">
        <v>375</v>
      </c>
      <c r="H185" s="509">
        <v>1.5</v>
      </c>
      <c r="I185" s="508" t="s">
        <v>289</v>
      </c>
      <c r="J185" s="508" t="s">
        <v>374</v>
      </c>
      <c r="K185" s="508" t="s">
        <v>374</v>
      </c>
      <c r="L185" s="508" t="s">
        <v>289</v>
      </c>
      <c r="M185" s="508" t="s">
        <v>374</v>
      </c>
    </row>
    <row r="186" spans="2:13" ht="15" customHeight="1">
      <c r="B186" s="1280" t="s">
        <v>317</v>
      </c>
      <c r="C186" s="1283">
        <v>1300</v>
      </c>
      <c r="D186" s="1280">
        <v>3</v>
      </c>
      <c r="E186" s="508" t="s">
        <v>288</v>
      </c>
      <c r="F186" s="508" t="s">
        <v>374</v>
      </c>
      <c r="G186" s="508" t="s">
        <v>313</v>
      </c>
      <c r="H186" s="509">
        <v>2.5</v>
      </c>
      <c r="I186" s="508" t="s">
        <v>289</v>
      </c>
      <c r="J186" s="508" t="s">
        <v>374</v>
      </c>
      <c r="K186" s="508" t="s">
        <v>374</v>
      </c>
      <c r="L186" s="508" t="s">
        <v>289</v>
      </c>
      <c r="M186" s="508" t="s">
        <v>374</v>
      </c>
    </row>
    <row r="187" spans="2:13" ht="15" customHeight="1">
      <c r="B187" s="1280" t="s">
        <v>318</v>
      </c>
      <c r="C187" s="1283">
        <v>700</v>
      </c>
      <c r="D187" s="1280">
        <v>1.5</v>
      </c>
      <c r="E187" s="508" t="s">
        <v>288</v>
      </c>
      <c r="F187" s="508" t="s">
        <v>374</v>
      </c>
      <c r="G187" s="508" t="s">
        <v>314</v>
      </c>
      <c r="H187" s="509">
        <v>2.5</v>
      </c>
      <c r="I187" s="508" t="s">
        <v>289</v>
      </c>
      <c r="J187" s="508" t="s">
        <v>374</v>
      </c>
      <c r="K187" s="508" t="s">
        <v>374</v>
      </c>
      <c r="L187" s="508" t="s">
        <v>289</v>
      </c>
      <c r="M187" s="508" t="s">
        <v>374</v>
      </c>
    </row>
    <row r="188" spans="2:13" ht="15" customHeight="1">
      <c r="B188" s="1280" t="s">
        <v>299</v>
      </c>
      <c r="C188" s="1283">
        <v>1300</v>
      </c>
      <c r="D188" s="1280">
        <v>4</v>
      </c>
      <c r="E188" s="508" t="s">
        <v>288</v>
      </c>
      <c r="F188" s="508" t="s">
        <v>374</v>
      </c>
      <c r="G188" s="508" t="s">
        <v>262</v>
      </c>
      <c r="H188" s="509">
        <v>1.5</v>
      </c>
      <c r="I188" s="508" t="s">
        <v>289</v>
      </c>
      <c r="J188" s="508" t="s">
        <v>374</v>
      </c>
      <c r="K188" s="508" t="s">
        <v>374</v>
      </c>
      <c r="L188" s="508" t="s">
        <v>289</v>
      </c>
      <c r="M188" s="508" t="s">
        <v>374</v>
      </c>
    </row>
    <row r="189" spans="2:13" ht="15" customHeight="1">
      <c r="B189" s="1280" t="s">
        <v>319</v>
      </c>
      <c r="C189" s="1283">
        <v>450</v>
      </c>
      <c r="D189" s="1280">
        <v>1</v>
      </c>
      <c r="E189" s="508" t="s">
        <v>288</v>
      </c>
      <c r="F189" s="508" t="s">
        <v>374</v>
      </c>
      <c r="G189" s="508" t="s">
        <v>316</v>
      </c>
      <c r="H189" s="509">
        <v>1.5</v>
      </c>
      <c r="I189" s="508" t="s">
        <v>289</v>
      </c>
      <c r="J189" s="508" t="s">
        <v>374</v>
      </c>
      <c r="K189" s="508" t="s">
        <v>374</v>
      </c>
      <c r="L189" s="508" t="s">
        <v>289</v>
      </c>
      <c r="M189" s="508" t="s">
        <v>374</v>
      </c>
    </row>
    <row r="190" spans="2:13" ht="15" customHeight="1">
      <c r="B190" s="1280" t="s">
        <v>305</v>
      </c>
      <c r="C190" s="1283">
        <v>1550</v>
      </c>
      <c r="D190" s="1280">
        <v>4</v>
      </c>
      <c r="E190" s="508" t="s">
        <v>288</v>
      </c>
      <c r="F190" s="508" t="s">
        <v>374</v>
      </c>
      <c r="G190" s="508" t="s">
        <v>328</v>
      </c>
      <c r="H190" s="520">
        <v>3</v>
      </c>
      <c r="I190" s="521" t="s">
        <v>289</v>
      </c>
      <c r="J190" s="508" t="s">
        <v>374</v>
      </c>
      <c r="K190" s="508" t="s">
        <v>374</v>
      </c>
      <c r="L190" s="521" t="s">
        <v>289</v>
      </c>
      <c r="M190" s="508" t="s">
        <v>374</v>
      </c>
    </row>
    <row r="191" spans="2:13" ht="15" customHeight="1">
      <c r="B191" s="1280" t="s">
        <v>339</v>
      </c>
      <c r="C191" s="1283">
        <v>450</v>
      </c>
      <c r="D191" s="1280">
        <v>1</v>
      </c>
      <c r="E191" s="508" t="s">
        <v>288</v>
      </c>
      <c r="F191" s="508" t="s">
        <v>374</v>
      </c>
      <c r="G191" s="508" t="s">
        <v>317</v>
      </c>
      <c r="H191" s="509">
        <v>2</v>
      </c>
      <c r="I191" s="508" t="s">
        <v>289</v>
      </c>
      <c r="J191" s="508" t="s">
        <v>374</v>
      </c>
      <c r="K191" s="508" t="s">
        <v>374</v>
      </c>
      <c r="L191" s="508" t="s">
        <v>289</v>
      </c>
      <c r="M191" s="508" t="s">
        <v>374</v>
      </c>
    </row>
    <row r="192" spans="2:13" ht="15" customHeight="1">
      <c r="B192" s="1280" t="s">
        <v>306</v>
      </c>
      <c r="C192" s="1283">
        <v>1300</v>
      </c>
      <c r="D192" s="1280">
        <v>2.5</v>
      </c>
      <c r="E192" s="508" t="s">
        <v>288</v>
      </c>
      <c r="F192" s="508" t="s">
        <v>374</v>
      </c>
      <c r="G192" s="508" t="s">
        <v>318</v>
      </c>
      <c r="H192" s="509">
        <v>1.5</v>
      </c>
      <c r="I192" s="508" t="s">
        <v>289</v>
      </c>
      <c r="J192" s="508" t="s">
        <v>374</v>
      </c>
      <c r="K192" s="508" t="s">
        <v>374</v>
      </c>
      <c r="L192" s="508" t="s">
        <v>289</v>
      </c>
      <c r="M192" s="508" t="s">
        <v>374</v>
      </c>
    </row>
    <row r="193" spans="2:13" ht="15" customHeight="1">
      <c r="B193" s="1280" t="s">
        <v>396</v>
      </c>
      <c r="C193" s="1283">
        <v>450</v>
      </c>
      <c r="D193" s="1280">
        <v>1.5</v>
      </c>
      <c r="E193" s="508" t="s">
        <v>288</v>
      </c>
      <c r="F193" s="508" t="s">
        <v>374</v>
      </c>
      <c r="G193" s="508" t="s">
        <v>299</v>
      </c>
      <c r="H193" s="509">
        <v>4.5</v>
      </c>
      <c r="I193" s="508" t="s">
        <v>289</v>
      </c>
      <c r="J193" s="508" t="s">
        <v>374</v>
      </c>
      <c r="K193" s="508" t="s">
        <v>374</v>
      </c>
      <c r="L193" s="508" t="s">
        <v>289</v>
      </c>
      <c r="M193" s="508" t="s">
        <v>374</v>
      </c>
    </row>
    <row r="194" spans="2:13" ht="15" customHeight="1">
      <c r="B194" s="1280" t="s">
        <v>290</v>
      </c>
      <c r="C194" s="1283" t="s">
        <v>291</v>
      </c>
      <c r="D194" s="1280">
        <v>3.5</v>
      </c>
      <c r="E194" s="508" t="s">
        <v>288</v>
      </c>
      <c r="F194" s="508" t="s">
        <v>374</v>
      </c>
      <c r="G194" s="508" t="s">
        <v>319</v>
      </c>
      <c r="H194" s="509">
        <v>1</v>
      </c>
      <c r="I194" s="508" t="s">
        <v>289</v>
      </c>
      <c r="J194" s="508" t="s">
        <v>374</v>
      </c>
      <c r="K194" s="508" t="s">
        <v>374</v>
      </c>
      <c r="L194" s="508" t="s">
        <v>289</v>
      </c>
      <c r="M194" s="508" t="s">
        <v>374</v>
      </c>
    </row>
    <row r="195" spans="2:13" ht="15" customHeight="1">
      <c r="B195" s="1280" t="s">
        <v>386</v>
      </c>
      <c r="C195" s="1283">
        <v>1550</v>
      </c>
      <c r="D195" s="1280">
        <v>4</v>
      </c>
      <c r="E195" s="508" t="s">
        <v>288</v>
      </c>
      <c r="F195" s="508" t="s">
        <v>374</v>
      </c>
      <c r="G195" s="508" t="s">
        <v>339</v>
      </c>
      <c r="H195" s="509">
        <v>1.5</v>
      </c>
      <c r="I195" s="508" t="s">
        <v>289</v>
      </c>
      <c r="J195" s="508" t="s">
        <v>374</v>
      </c>
      <c r="K195" s="508" t="s">
        <v>374</v>
      </c>
      <c r="L195" s="508" t="s">
        <v>289</v>
      </c>
      <c r="M195" s="508" t="s">
        <v>374</v>
      </c>
    </row>
    <row r="196" spans="2:13" ht="15" customHeight="1">
      <c r="B196" s="1280" t="s">
        <v>320</v>
      </c>
      <c r="C196" s="1283">
        <v>850</v>
      </c>
      <c r="D196" s="1280">
        <v>1.5</v>
      </c>
      <c r="E196" s="508" t="s">
        <v>288</v>
      </c>
      <c r="F196" s="508" t="s">
        <v>374</v>
      </c>
      <c r="G196" s="508" t="s">
        <v>306</v>
      </c>
      <c r="H196" s="509">
        <v>3</v>
      </c>
      <c r="I196" s="508" t="s">
        <v>289</v>
      </c>
      <c r="J196" s="508" t="s">
        <v>374</v>
      </c>
      <c r="K196" s="508" t="s">
        <v>374</v>
      </c>
      <c r="L196" s="508" t="s">
        <v>289</v>
      </c>
      <c r="M196" s="508" t="s">
        <v>374</v>
      </c>
    </row>
    <row r="197" spans="2:13" ht="15" customHeight="1">
      <c r="B197" s="1280" t="s">
        <v>289</v>
      </c>
      <c r="C197" s="1283" t="s">
        <v>291</v>
      </c>
      <c r="D197" s="1280">
        <v>1</v>
      </c>
      <c r="E197" s="508" t="s">
        <v>288</v>
      </c>
      <c r="F197" s="508" t="s">
        <v>374</v>
      </c>
      <c r="G197" s="508" t="s">
        <v>290</v>
      </c>
      <c r="H197" s="509">
        <v>3</v>
      </c>
      <c r="I197" s="508" t="s">
        <v>289</v>
      </c>
      <c r="J197" s="508" t="s">
        <v>374</v>
      </c>
      <c r="K197" s="508" t="s">
        <v>374</v>
      </c>
      <c r="L197" s="508" t="s">
        <v>289</v>
      </c>
      <c r="M197" s="508" t="s">
        <v>374</v>
      </c>
    </row>
    <row r="198" spans="2:13" ht="15" customHeight="1">
      <c r="B198" s="1280" t="s">
        <v>311</v>
      </c>
      <c r="C198" s="1283">
        <v>1300</v>
      </c>
      <c r="D198" s="1280">
        <v>3.5</v>
      </c>
      <c r="E198" s="508" t="s">
        <v>288</v>
      </c>
      <c r="F198" s="508" t="s">
        <v>374</v>
      </c>
      <c r="G198" s="508" t="s">
        <v>386</v>
      </c>
      <c r="H198" s="520">
        <v>3</v>
      </c>
      <c r="I198" s="521" t="s">
        <v>289</v>
      </c>
      <c r="J198" s="508" t="s">
        <v>374</v>
      </c>
      <c r="K198" s="508" t="s">
        <v>374</v>
      </c>
      <c r="L198" s="521" t="s">
        <v>289</v>
      </c>
      <c r="M198" s="508" t="s">
        <v>374</v>
      </c>
    </row>
    <row r="199" spans="2:13" ht="15" customHeight="1">
      <c r="B199" s="1280" t="s">
        <v>331</v>
      </c>
      <c r="C199" s="1283">
        <v>1050</v>
      </c>
      <c r="D199" s="1280">
        <v>3</v>
      </c>
      <c r="E199" s="508" t="s">
        <v>288</v>
      </c>
      <c r="F199" s="508" t="s">
        <v>374</v>
      </c>
      <c r="G199" s="508" t="s">
        <v>320</v>
      </c>
      <c r="H199" s="509">
        <v>1.5</v>
      </c>
      <c r="I199" s="508" t="s">
        <v>289</v>
      </c>
      <c r="J199" s="508" t="s">
        <v>374</v>
      </c>
      <c r="K199" s="508" t="s">
        <v>374</v>
      </c>
      <c r="L199" s="508" t="s">
        <v>289</v>
      </c>
      <c r="M199" s="508" t="s">
        <v>374</v>
      </c>
    </row>
    <row r="200" spans="2:13" ht="15" customHeight="1">
      <c r="B200" s="1280" t="s">
        <v>377</v>
      </c>
      <c r="C200" s="1283">
        <v>1750</v>
      </c>
      <c r="D200" s="1280">
        <v>3.5</v>
      </c>
      <c r="E200" s="508" t="s">
        <v>288</v>
      </c>
      <c r="F200" s="508" t="s">
        <v>374</v>
      </c>
      <c r="G200" s="508" t="s">
        <v>311</v>
      </c>
      <c r="H200" s="509">
        <v>3.5</v>
      </c>
      <c r="I200" s="508" t="s">
        <v>289</v>
      </c>
      <c r="J200" s="508" t="s">
        <v>374</v>
      </c>
      <c r="K200" s="508" t="s">
        <v>374</v>
      </c>
      <c r="L200" s="508" t="s">
        <v>289</v>
      </c>
      <c r="M200" s="508" t="s">
        <v>374</v>
      </c>
    </row>
    <row r="201" spans="2:13" ht="15" customHeight="1">
      <c r="B201" s="1280" t="s">
        <v>357</v>
      </c>
      <c r="C201" s="1283">
        <v>1300</v>
      </c>
      <c r="D201" s="1280">
        <v>2.5</v>
      </c>
      <c r="E201" s="508" t="s">
        <v>288</v>
      </c>
      <c r="F201" s="508" t="s">
        <v>374</v>
      </c>
      <c r="G201" s="508" t="s">
        <v>387</v>
      </c>
      <c r="H201" s="509">
        <v>3</v>
      </c>
      <c r="I201" s="508" t="s">
        <v>289</v>
      </c>
      <c r="J201" s="508" t="s">
        <v>374</v>
      </c>
      <c r="K201" s="508" t="s">
        <v>374</v>
      </c>
      <c r="L201" s="508" t="s">
        <v>289</v>
      </c>
      <c r="M201" s="508" t="s">
        <v>374</v>
      </c>
    </row>
    <row r="202" spans="2:13" ht="15" customHeight="1">
      <c r="B202" s="1280" t="s">
        <v>321</v>
      </c>
      <c r="C202" s="1283">
        <v>700</v>
      </c>
      <c r="D202" s="1280">
        <v>1.5</v>
      </c>
      <c r="E202" s="508" t="s">
        <v>288</v>
      </c>
      <c r="F202" s="508" t="s">
        <v>374</v>
      </c>
      <c r="G202" s="508" t="s">
        <v>331</v>
      </c>
      <c r="H202" s="509">
        <v>3</v>
      </c>
      <c r="I202" s="508" t="s">
        <v>289</v>
      </c>
      <c r="J202" s="508" t="s">
        <v>374</v>
      </c>
      <c r="K202" s="508" t="s">
        <v>374</v>
      </c>
      <c r="L202" s="508" t="s">
        <v>289</v>
      </c>
      <c r="M202" s="508" t="s">
        <v>374</v>
      </c>
    </row>
    <row r="203" spans="2:13" ht="15" customHeight="1">
      <c r="B203" s="1280" t="s">
        <v>322</v>
      </c>
      <c r="C203" s="1283">
        <v>700</v>
      </c>
      <c r="D203" s="1280">
        <v>1.5</v>
      </c>
      <c r="E203" s="508" t="s">
        <v>288</v>
      </c>
      <c r="F203" s="508" t="s">
        <v>374</v>
      </c>
      <c r="G203" s="508" t="s">
        <v>377</v>
      </c>
      <c r="H203" s="509">
        <v>2.5</v>
      </c>
      <c r="I203" s="508" t="s">
        <v>289</v>
      </c>
      <c r="J203" s="508" t="s">
        <v>374</v>
      </c>
      <c r="K203" s="508" t="s">
        <v>374</v>
      </c>
      <c r="L203" s="508" t="s">
        <v>289</v>
      </c>
      <c r="M203" s="508" t="s">
        <v>374</v>
      </c>
    </row>
    <row r="204" spans="2:13" ht="15" customHeight="1">
      <c r="B204" s="1280" t="s">
        <v>329</v>
      </c>
      <c r="C204" s="1283" t="s">
        <v>291</v>
      </c>
      <c r="D204" s="1280">
        <v>3.5</v>
      </c>
      <c r="E204" s="508" t="s">
        <v>288</v>
      </c>
      <c r="F204" s="508" t="s">
        <v>374</v>
      </c>
      <c r="G204" s="508" t="s">
        <v>357</v>
      </c>
      <c r="H204" s="509">
        <v>2</v>
      </c>
      <c r="I204" s="508" t="s">
        <v>289</v>
      </c>
      <c r="J204" s="508" t="s">
        <v>374</v>
      </c>
      <c r="K204" s="508" t="s">
        <v>374</v>
      </c>
      <c r="L204" s="508" t="s">
        <v>289</v>
      </c>
      <c r="M204" s="508" t="s">
        <v>374</v>
      </c>
    </row>
    <row r="205" spans="2:13" ht="15" customHeight="1">
      <c r="B205" s="1280" t="s">
        <v>324</v>
      </c>
      <c r="C205" s="1283">
        <v>1300</v>
      </c>
      <c r="D205" s="1280">
        <v>3</v>
      </c>
      <c r="E205" s="508" t="s">
        <v>288</v>
      </c>
      <c r="F205" s="508" t="s">
        <v>374</v>
      </c>
      <c r="G205" s="508" t="s">
        <v>321</v>
      </c>
      <c r="H205" s="509">
        <v>1.5</v>
      </c>
      <c r="I205" s="508" t="s">
        <v>289</v>
      </c>
      <c r="J205" s="508" t="s">
        <v>374</v>
      </c>
      <c r="K205" s="508" t="s">
        <v>374</v>
      </c>
      <c r="L205" s="508" t="s">
        <v>289</v>
      </c>
      <c r="M205" s="508" t="s">
        <v>374</v>
      </c>
    </row>
    <row r="206" spans="2:13" ht="15" customHeight="1">
      <c r="B206" s="1280" t="s">
        <v>335</v>
      </c>
      <c r="C206" s="1283">
        <v>700</v>
      </c>
      <c r="D206" s="1280">
        <v>1.5</v>
      </c>
      <c r="E206" s="508" t="s">
        <v>288</v>
      </c>
      <c r="F206" s="508" t="s">
        <v>374</v>
      </c>
      <c r="G206" s="508" t="s">
        <v>322</v>
      </c>
      <c r="H206" s="509">
        <v>1.5</v>
      </c>
      <c r="I206" s="508" t="s">
        <v>289</v>
      </c>
      <c r="J206" s="508" t="s">
        <v>374</v>
      </c>
      <c r="K206" s="508" t="s">
        <v>374</v>
      </c>
      <c r="L206" s="508" t="s">
        <v>289</v>
      </c>
      <c r="M206" s="508" t="s">
        <v>374</v>
      </c>
    </row>
    <row r="207" spans="2:13" ht="15" customHeight="1">
      <c r="B207" s="1280" t="s">
        <v>309</v>
      </c>
      <c r="C207" s="1283">
        <v>850</v>
      </c>
      <c r="D207" s="1280">
        <v>2</v>
      </c>
      <c r="E207" s="508" t="s">
        <v>288</v>
      </c>
      <c r="F207" s="508" t="s">
        <v>374</v>
      </c>
      <c r="G207" s="508" t="s">
        <v>329</v>
      </c>
      <c r="H207" s="509">
        <v>4</v>
      </c>
      <c r="I207" s="508" t="s">
        <v>289</v>
      </c>
      <c r="J207" s="508" t="s">
        <v>374</v>
      </c>
      <c r="K207" s="508" t="s">
        <v>374</v>
      </c>
      <c r="L207" s="508" t="s">
        <v>289</v>
      </c>
      <c r="M207" s="508" t="s">
        <v>374</v>
      </c>
    </row>
    <row r="208" spans="2:13" ht="15" customHeight="1">
      <c r="B208" s="1280" t="s">
        <v>260</v>
      </c>
      <c r="C208" s="1283">
        <v>850</v>
      </c>
      <c r="D208" s="1280">
        <v>2</v>
      </c>
      <c r="E208" s="508" t="s">
        <v>288</v>
      </c>
      <c r="F208" s="508" t="s">
        <v>374</v>
      </c>
      <c r="G208" s="508" t="s">
        <v>259</v>
      </c>
      <c r="H208" s="1246">
        <v>13</v>
      </c>
      <c r="I208" s="508" t="s">
        <v>289</v>
      </c>
      <c r="J208" s="516" t="s">
        <v>379</v>
      </c>
      <c r="K208" s="516" t="s">
        <v>379</v>
      </c>
      <c r="L208" s="508" t="s">
        <v>289</v>
      </c>
      <c r="M208" s="516" t="s">
        <v>379</v>
      </c>
    </row>
    <row r="209" spans="2:13" ht="15" customHeight="1">
      <c r="B209" s="1280" t="s">
        <v>342</v>
      </c>
      <c r="C209" s="1283">
        <v>800</v>
      </c>
      <c r="D209" s="1280">
        <v>1</v>
      </c>
      <c r="E209" s="508" t="s">
        <v>288</v>
      </c>
      <c r="F209" s="508" t="s">
        <v>374</v>
      </c>
      <c r="G209" s="515" t="s">
        <v>380</v>
      </c>
      <c r="H209" s="514">
        <v>6</v>
      </c>
      <c r="I209" s="508" t="s">
        <v>289</v>
      </c>
      <c r="J209" s="512" t="s">
        <v>379</v>
      </c>
      <c r="K209" s="512" t="s">
        <v>379</v>
      </c>
      <c r="L209" s="508" t="s">
        <v>289</v>
      </c>
      <c r="M209" s="512" t="s">
        <v>379</v>
      </c>
    </row>
    <row r="210" spans="2:13" ht="15" customHeight="1">
      <c r="B210" s="1280" t="s">
        <v>307</v>
      </c>
      <c r="C210" s="1283">
        <v>1300</v>
      </c>
      <c r="D210" s="1280">
        <v>3.5</v>
      </c>
      <c r="E210" s="508" t="s">
        <v>288</v>
      </c>
      <c r="F210" s="508" t="s">
        <v>374</v>
      </c>
      <c r="G210" s="508" t="s">
        <v>324</v>
      </c>
      <c r="H210" s="509">
        <v>2</v>
      </c>
      <c r="I210" s="508" t="s">
        <v>289</v>
      </c>
      <c r="J210" s="508" t="s">
        <v>374</v>
      </c>
      <c r="K210" s="508" t="s">
        <v>374</v>
      </c>
      <c r="L210" s="508" t="s">
        <v>289</v>
      </c>
      <c r="M210" s="508" t="s">
        <v>374</v>
      </c>
    </row>
    <row r="211" spans="2:13" ht="15" customHeight="1">
      <c r="B211" s="1280" t="s">
        <v>340</v>
      </c>
      <c r="C211" s="1283">
        <v>600</v>
      </c>
      <c r="D211" s="1280">
        <v>1.5</v>
      </c>
      <c r="E211" s="508" t="s">
        <v>288</v>
      </c>
      <c r="F211" s="508" t="s">
        <v>374</v>
      </c>
      <c r="G211" s="508" t="s">
        <v>260</v>
      </c>
      <c r="H211" s="509">
        <v>2.5</v>
      </c>
      <c r="I211" s="508" t="s">
        <v>289</v>
      </c>
      <c r="J211" s="508" t="s">
        <v>374</v>
      </c>
      <c r="K211" s="508" t="s">
        <v>374</v>
      </c>
      <c r="L211" s="508" t="s">
        <v>289</v>
      </c>
      <c r="M211" s="508" t="s">
        <v>374</v>
      </c>
    </row>
    <row r="212" spans="2:13" ht="15" customHeight="1">
      <c r="B212" s="1280" t="s">
        <v>343</v>
      </c>
      <c r="C212" s="1283">
        <v>850</v>
      </c>
      <c r="D212" s="1280">
        <v>2</v>
      </c>
      <c r="E212" s="508" t="s">
        <v>288</v>
      </c>
      <c r="F212" s="508" t="s">
        <v>374</v>
      </c>
      <c r="G212" s="508" t="s">
        <v>342</v>
      </c>
      <c r="H212" s="509">
        <v>1.5</v>
      </c>
      <c r="I212" s="508" t="s">
        <v>289</v>
      </c>
      <c r="J212" s="508" t="s">
        <v>374</v>
      </c>
      <c r="K212" s="508" t="s">
        <v>374</v>
      </c>
      <c r="L212" s="508" t="s">
        <v>289</v>
      </c>
      <c r="M212" s="508" t="s">
        <v>374</v>
      </c>
    </row>
    <row r="213" spans="2:13" ht="15" customHeight="1">
      <c r="B213" s="1280" t="s">
        <v>362</v>
      </c>
      <c r="C213" s="1283">
        <v>1300</v>
      </c>
      <c r="D213" s="1280">
        <v>3.5</v>
      </c>
      <c r="E213" s="508" t="s">
        <v>288</v>
      </c>
      <c r="F213" s="508" t="s">
        <v>374</v>
      </c>
      <c r="G213" s="508" t="s">
        <v>366</v>
      </c>
      <c r="H213" s="509">
        <v>6.5</v>
      </c>
      <c r="I213" s="508" t="s">
        <v>289</v>
      </c>
      <c r="J213" s="508" t="s">
        <v>374</v>
      </c>
      <c r="K213" s="508" t="s">
        <v>374</v>
      </c>
      <c r="L213" s="508" t="s">
        <v>289</v>
      </c>
      <c r="M213" s="508" t="s">
        <v>374</v>
      </c>
    </row>
    <row r="214" spans="2:13" ht="15" customHeight="1">
      <c r="B214" s="1280" t="s">
        <v>310</v>
      </c>
      <c r="C214" s="1283">
        <v>1150</v>
      </c>
      <c r="D214" s="1280">
        <v>2.5</v>
      </c>
      <c r="E214" s="508" t="s">
        <v>288</v>
      </c>
      <c r="F214" s="508" t="s">
        <v>374</v>
      </c>
      <c r="G214" s="508" t="s">
        <v>296</v>
      </c>
      <c r="H214" s="520">
        <v>3</v>
      </c>
      <c r="I214" s="521" t="s">
        <v>289</v>
      </c>
      <c r="J214" s="508" t="s">
        <v>374</v>
      </c>
      <c r="K214" s="508" t="s">
        <v>374</v>
      </c>
      <c r="L214" s="521" t="s">
        <v>289</v>
      </c>
      <c r="M214" s="508" t="s">
        <v>374</v>
      </c>
    </row>
    <row r="215" spans="2:13" ht="15" customHeight="1">
      <c r="B215" s="1280" t="s">
        <v>344</v>
      </c>
      <c r="C215" s="1283">
        <v>1050</v>
      </c>
      <c r="D215" s="1280">
        <v>2</v>
      </c>
      <c r="E215" s="508" t="s">
        <v>288</v>
      </c>
      <c r="F215" s="508" t="s">
        <v>374</v>
      </c>
      <c r="G215" s="508" t="s">
        <v>354</v>
      </c>
      <c r="H215" s="520">
        <v>3</v>
      </c>
      <c r="I215" s="521" t="s">
        <v>289</v>
      </c>
      <c r="J215" s="508" t="s">
        <v>374</v>
      </c>
      <c r="K215" s="508" t="s">
        <v>374</v>
      </c>
      <c r="L215" s="521" t="s">
        <v>289</v>
      </c>
      <c r="M215" s="508" t="s">
        <v>374</v>
      </c>
    </row>
    <row r="216" spans="2:13" ht="15" customHeight="1">
      <c r="B216" s="1280" t="s">
        <v>332</v>
      </c>
      <c r="C216" s="1283">
        <v>850</v>
      </c>
      <c r="D216" s="1280">
        <v>3</v>
      </c>
      <c r="E216" s="508" t="s">
        <v>288</v>
      </c>
      <c r="F216" s="508" t="s">
        <v>374</v>
      </c>
      <c r="G216" s="508" t="s">
        <v>340</v>
      </c>
      <c r="H216" s="509">
        <v>2</v>
      </c>
      <c r="I216" s="508" t="s">
        <v>289</v>
      </c>
      <c r="J216" s="508" t="s">
        <v>374</v>
      </c>
      <c r="K216" s="508" t="s">
        <v>374</v>
      </c>
      <c r="L216" s="508" t="s">
        <v>289</v>
      </c>
      <c r="M216" s="508" t="s">
        <v>374</v>
      </c>
    </row>
    <row r="217" spans="2:13" ht="15" customHeight="1">
      <c r="B217" s="1280" t="s">
        <v>376</v>
      </c>
      <c r="C217" s="1283">
        <v>1300</v>
      </c>
      <c r="D217" s="1280">
        <v>3</v>
      </c>
      <c r="E217" s="508" t="s">
        <v>288</v>
      </c>
      <c r="F217" s="508" t="s">
        <v>374</v>
      </c>
      <c r="G217" s="508" t="s">
        <v>343</v>
      </c>
      <c r="H217" s="509">
        <v>2.5</v>
      </c>
      <c r="I217" s="508" t="s">
        <v>289</v>
      </c>
      <c r="J217" s="508" t="s">
        <v>374</v>
      </c>
      <c r="K217" s="508" t="s">
        <v>374</v>
      </c>
      <c r="L217" s="508" t="s">
        <v>289</v>
      </c>
      <c r="M217" s="508" t="s">
        <v>374</v>
      </c>
    </row>
    <row r="218" spans="2:13" ht="15" customHeight="1">
      <c r="B218" s="1280" t="s">
        <v>345</v>
      </c>
      <c r="C218" s="1283">
        <v>1750</v>
      </c>
      <c r="D218" s="1280">
        <v>3</v>
      </c>
      <c r="E218" s="508" t="s">
        <v>288</v>
      </c>
      <c r="F218" s="508" t="s">
        <v>374</v>
      </c>
      <c r="G218" s="508" t="s">
        <v>362</v>
      </c>
      <c r="H218" s="509">
        <v>3.5</v>
      </c>
      <c r="I218" s="508" t="s">
        <v>289</v>
      </c>
      <c r="J218" s="508" t="s">
        <v>374</v>
      </c>
      <c r="K218" s="508" t="s">
        <v>374</v>
      </c>
      <c r="L218" s="508" t="s">
        <v>289</v>
      </c>
      <c r="M218" s="508" t="s">
        <v>374</v>
      </c>
    </row>
    <row r="219" spans="2:13" ht="15" customHeight="1">
      <c r="B219" s="1280" t="s">
        <v>338</v>
      </c>
      <c r="C219" s="1283">
        <v>450</v>
      </c>
      <c r="D219" s="1280">
        <v>1</v>
      </c>
      <c r="E219" s="508" t="s">
        <v>288</v>
      </c>
      <c r="F219" s="508" t="s">
        <v>374</v>
      </c>
      <c r="G219" s="508" t="s">
        <v>310</v>
      </c>
      <c r="H219" s="509">
        <v>3</v>
      </c>
      <c r="I219" s="508" t="s">
        <v>289</v>
      </c>
      <c r="J219" s="508" t="s">
        <v>374</v>
      </c>
      <c r="K219" s="508" t="s">
        <v>374</v>
      </c>
      <c r="L219" s="508" t="s">
        <v>289</v>
      </c>
      <c r="M219" s="508" t="s">
        <v>374</v>
      </c>
    </row>
    <row r="220" spans="2:13" ht="15" customHeight="1">
      <c r="B220" s="1280" t="s">
        <v>325</v>
      </c>
      <c r="C220" s="1283">
        <v>850</v>
      </c>
      <c r="D220" s="1280">
        <v>2</v>
      </c>
      <c r="E220" s="508" t="s">
        <v>288</v>
      </c>
      <c r="F220" s="508" t="s">
        <v>374</v>
      </c>
      <c r="G220" s="508" t="s">
        <v>344</v>
      </c>
      <c r="H220" s="509">
        <v>1.5</v>
      </c>
      <c r="I220" s="508" t="s">
        <v>289</v>
      </c>
      <c r="J220" s="508" t="s">
        <v>374</v>
      </c>
      <c r="K220" s="508" t="s">
        <v>374</v>
      </c>
      <c r="L220" s="508" t="s">
        <v>289</v>
      </c>
      <c r="M220" s="508" t="s">
        <v>374</v>
      </c>
    </row>
    <row r="221" spans="2:13" ht="15" customHeight="1">
      <c r="B221" s="1280" t="s">
        <v>298</v>
      </c>
      <c r="C221" s="1283">
        <v>1300</v>
      </c>
      <c r="D221" s="1280">
        <v>2</v>
      </c>
      <c r="E221" s="508" t="s">
        <v>288</v>
      </c>
      <c r="F221" s="508" t="s">
        <v>374</v>
      </c>
      <c r="G221" s="508" t="s">
        <v>332</v>
      </c>
      <c r="H221" s="509">
        <v>3</v>
      </c>
      <c r="I221" s="508" t="s">
        <v>289</v>
      </c>
      <c r="J221" s="508" t="s">
        <v>374</v>
      </c>
      <c r="K221" s="508" t="s">
        <v>374</v>
      </c>
      <c r="L221" s="508" t="s">
        <v>289</v>
      </c>
      <c r="M221" s="508" t="s">
        <v>374</v>
      </c>
    </row>
    <row r="222" spans="2:13" ht="15" customHeight="1">
      <c r="B222" s="1280" t="s">
        <v>390</v>
      </c>
      <c r="C222" s="1283">
        <v>2150</v>
      </c>
      <c r="D222" s="1280">
        <v>4.5</v>
      </c>
      <c r="E222" s="508" t="s">
        <v>288</v>
      </c>
      <c r="F222" s="508" t="s">
        <v>374</v>
      </c>
      <c r="G222" s="508" t="s">
        <v>345</v>
      </c>
      <c r="H222" s="509">
        <v>3.5</v>
      </c>
      <c r="I222" s="508" t="s">
        <v>289</v>
      </c>
      <c r="J222" s="508" t="s">
        <v>374</v>
      </c>
      <c r="K222" s="508" t="s">
        <v>374</v>
      </c>
      <c r="L222" s="508" t="s">
        <v>289</v>
      </c>
      <c r="M222" s="508" t="s">
        <v>374</v>
      </c>
    </row>
    <row r="223" spans="2:13" ht="15" customHeight="1">
      <c r="B223" s="1280" t="s">
        <v>346</v>
      </c>
      <c r="C223" s="1283" t="s">
        <v>291</v>
      </c>
      <c r="D223" s="1280">
        <v>3</v>
      </c>
      <c r="E223" s="508" t="s">
        <v>288</v>
      </c>
      <c r="F223" s="508" t="s">
        <v>374</v>
      </c>
      <c r="G223" s="508" t="s">
        <v>338</v>
      </c>
      <c r="H223" s="509">
        <v>1.5</v>
      </c>
      <c r="I223" s="508" t="s">
        <v>289</v>
      </c>
      <c r="J223" s="508" t="s">
        <v>374</v>
      </c>
      <c r="K223" s="508" t="s">
        <v>374</v>
      </c>
      <c r="L223" s="508" t="s">
        <v>289</v>
      </c>
      <c r="M223" s="508" t="s">
        <v>374</v>
      </c>
    </row>
    <row r="224" spans="2:13" ht="15" customHeight="1">
      <c r="B224" s="1280" t="s">
        <v>308</v>
      </c>
      <c r="C224" s="1283">
        <v>1300</v>
      </c>
      <c r="D224" s="1280">
        <v>3</v>
      </c>
      <c r="E224" s="508" t="s">
        <v>288</v>
      </c>
      <c r="F224" s="508" t="s">
        <v>374</v>
      </c>
      <c r="G224" s="508" t="s">
        <v>325</v>
      </c>
      <c r="H224" s="509">
        <v>1</v>
      </c>
      <c r="I224" s="508" t="s">
        <v>289</v>
      </c>
      <c r="J224" s="508" t="s">
        <v>374</v>
      </c>
      <c r="K224" s="508" t="s">
        <v>374</v>
      </c>
      <c r="L224" s="508" t="s">
        <v>289</v>
      </c>
      <c r="M224" s="508" t="s">
        <v>374</v>
      </c>
    </row>
    <row r="225" spans="2:13" ht="15" customHeight="1">
      <c r="B225" s="1280" t="s">
        <v>397</v>
      </c>
      <c r="C225" s="1283">
        <v>1200</v>
      </c>
      <c r="D225" s="1280">
        <v>3</v>
      </c>
      <c r="E225" s="508" t="s">
        <v>288</v>
      </c>
      <c r="F225" s="508" t="s">
        <v>374</v>
      </c>
      <c r="G225" s="508" t="s">
        <v>298</v>
      </c>
      <c r="H225" s="509">
        <v>2</v>
      </c>
      <c r="I225" s="508" t="s">
        <v>289</v>
      </c>
      <c r="J225" s="508" t="s">
        <v>374</v>
      </c>
      <c r="K225" s="508" t="s">
        <v>374</v>
      </c>
      <c r="L225" s="508" t="s">
        <v>289</v>
      </c>
      <c r="M225" s="508" t="s">
        <v>374</v>
      </c>
    </row>
    <row r="226" spans="2:13" ht="15" customHeight="1">
      <c r="B226" s="1280" t="s">
        <v>347</v>
      </c>
      <c r="C226" s="1283">
        <v>1300</v>
      </c>
      <c r="D226" s="1280">
        <v>2.5</v>
      </c>
      <c r="E226" s="508" t="s">
        <v>288</v>
      </c>
      <c r="F226" s="508" t="s">
        <v>374</v>
      </c>
      <c r="G226" s="508" t="s">
        <v>390</v>
      </c>
      <c r="H226" s="509">
        <v>4</v>
      </c>
      <c r="I226" s="508" t="s">
        <v>289</v>
      </c>
      <c r="J226" s="508" t="s">
        <v>374</v>
      </c>
      <c r="K226" s="508" t="s">
        <v>374</v>
      </c>
      <c r="L226" s="508" t="s">
        <v>289</v>
      </c>
      <c r="M226" s="508" t="s">
        <v>374</v>
      </c>
    </row>
    <row r="227" spans="2:13" ht="15" customHeight="1">
      <c r="B227" s="1280" t="s">
        <v>326</v>
      </c>
      <c r="C227" s="1283">
        <v>850</v>
      </c>
      <c r="D227" s="1280">
        <v>2.5</v>
      </c>
      <c r="E227" s="508" t="s">
        <v>288</v>
      </c>
      <c r="F227" s="508" t="s">
        <v>374</v>
      </c>
      <c r="G227" s="508" t="s">
        <v>346</v>
      </c>
      <c r="H227" s="509">
        <v>3.5</v>
      </c>
      <c r="I227" s="508" t="s">
        <v>289</v>
      </c>
      <c r="J227" s="508" t="s">
        <v>374</v>
      </c>
      <c r="K227" s="508" t="s">
        <v>374</v>
      </c>
      <c r="L227" s="508" t="s">
        <v>289</v>
      </c>
      <c r="M227" s="508" t="s">
        <v>374</v>
      </c>
    </row>
    <row r="228" spans="2:13" ht="15" customHeight="1">
      <c r="B228" s="1280" t="s">
        <v>330</v>
      </c>
      <c r="C228" s="1283">
        <v>1150</v>
      </c>
      <c r="D228" s="1280">
        <v>3.5</v>
      </c>
      <c r="E228" s="508" t="s">
        <v>288</v>
      </c>
      <c r="F228" s="508" t="s">
        <v>374</v>
      </c>
      <c r="G228" s="508" t="s">
        <v>347</v>
      </c>
      <c r="H228" s="509">
        <v>3</v>
      </c>
      <c r="I228" s="508" t="s">
        <v>289</v>
      </c>
      <c r="J228" s="508" t="s">
        <v>374</v>
      </c>
      <c r="K228" s="508" t="s">
        <v>374</v>
      </c>
      <c r="L228" s="508" t="s">
        <v>289</v>
      </c>
      <c r="M228" s="508" t="s">
        <v>374</v>
      </c>
    </row>
    <row r="229" spans="2:13" ht="15" customHeight="1">
      <c r="B229" s="1280" t="s">
        <v>336</v>
      </c>
      <c r="C229" s="1283">
        <v>850</v>
      </c>
      <c r="D229" s="1280">
        <v>1.5</v>
      </c>
      <c r="E229" s="508" t="s">
        <v>288</v>
      </c>
      <c r="F229" s="508" t="s">
        <v>374</v>
      </c>
      <c r="G229" s="508" t="s">
        <v>326</v>
      </c>
      <c r="H229" s="509">
        <v>1.5</v>
      </c>
      <c r="I229" s="508" t="s">
        <v>289</v>
      </c>
      <c r="J229" s="508" t="s">
        <v>374</v>
      </c>
      <c r="K229" s="508" t="s">
        <v>374</v>
      </c>
      <c r="L229" s="508" t="s">
        <v>289</v>
      </c>
      <c r="M229" s="508" t="s">
        <v>374</v>
      </c>
    </row>
    <row r="230" spans="2:13" ht="15" customHeight="1">
      <c r="B230" s="1280" t="s">
        <v>398</v>
      </c>
      <c r="C230" s="1283">
        <v>1300</v>
      </c>
      <c r="D230" s="1280">
        <v>3.5</v>
      </c>
      <c r="E230" s="508" t="s">
        <v>288</v>
      </c>
      <c r="F230" s="508" t="s">
        <v>374</v>
      </c>
      <c r="G230" s="508" t="s">
        <v>367</v>
      </c>
      <c r="H230" s="509">
        <v>6.5</v>
      </c>
      <c r="I230" s="508" t="s">
        <v>289</v>
      </c>
      <c r="J230" s="508" t="s">
        <v>374</v>
      </c>
      <c r="K230" s="508" t="s">
        <v>374</v>
      </c>
      <c r="L230" s="508" t="s">
        <v>289</v>
      </c>
      <c r="M230" s="508" t="s">
        <v>374</v>
      </c>
    </row>
    <row r="231" spans="2:13" ht="15" customHeight="1">
      <c r="B231" s="1280" t="s">
        <v>356</v>
      </c>
      <c r="C231" s="1283">
        <v>1150</v>
      </c>
      <c r="D231" s="1280">
        <v>3</v>
      </c>
      <c r="E231" s="508" t="s">
        <v>288</v>
      </c>
      <c r="F231" s="508" t="s">
        <v>374</v>
      </c>
      <c r="G231" s="508" t="s">
        <v>330</v>
      </c>
      <c r="H231" s="509">
        <v>3.5</v>
      </c>
      <c r="I231" s="508" t="s">
        <v>289</v>
      </c>
      <c r="J231" s="508" t="s">
        <v>374</v>
      </c>
      <c r="K231" s="508" t="s">
        <v>374</v>
      </c>
      <c r="L231" s="508" t="s">
        <v>289</v>
      </c>
      <c r="M231" s="508" t="s">
        <v>374</v>
      </c>
    </row>
    <row r="232" spans="2:13" ht="15" customHeight="1">
      <c r="B232" s="1280" t="s">
        <v>337</v>
      </c>
      <c r="C232" s="1283" t="s">
        <v>291</v>
      </c>
      <c r="D232" s="1280">
        <v>1</v>
      </c>
      <c r="E232" s="508" t="s">
        <v>288</v>
      </c>
      <c r="F232" s="508" t="s">
        <v>374</v>
      </c>
      <c r="G232" s="508" t="s">
        <v>336</v>
      </c>
      <c r="H232" s="509">
        <v>2</v>
      </c>
      <c r="I232" s="508" t="s">
        <v>289</v>
      </c>
      <c r="J232" s="508" t="s">
        <v>374</v>
      </c>
      <c r="K232" s="508" t="s">
        <v>374</v>
      </c>
      <c r="L232" s="508" t="s">
        <v>289</v>
      </c>
      <c r="M232" s="508" t="s">
        <v>374</v>
      </c>
    </row>
    <row r="233" spans="2:13" ht="15" customHeight="1">
      <c r="B233" s="1280" t="s">
        <v>399</v>
      </c>
      <c r="C233" s="1283">
        <v>1300</v>
      </c>
      <c r="D233" s="1280">
        <v>2.5</v>
      </c>
      <c r="E233" s="508" t="s">
        <v>288</v>
      </c>
      <c r="F233" s="508" t="s">
        <v>374</v>
      </c>
      <c r="G233" s="508" t="s">
        <v>294</v>
      </c>
      <c r="H233" s="509">
        <v>6</v>
      </c>
      <c r="I233" s="508" t="s">
        <v>289</v>
      </c>
      <c r="J233" s="508" t="s">
        <v>374</v>
      </c>
      <c r="K233" s="508" t="s">
        <v>374</v>
      </c>
      <c r="L233" s="508" t="s">
        <v>289</v>
      </c>
      <c r="M233" s="508" t="s">
        <v>374</v>
      </c>
    </row>
    <row r="234" spans="2:13" ht="15" customHeight="1">
      <c r="B234" s="1280" t="s">
        <v>301</v>
      </c>
      <c r="C234" s="1283">
        <v>1750</v>
      </c>
      <c r="D234" s="1280">
        <v>4</v>
      </c>
      <c r="E234" s="508" t="s">
        <v>288</v>
      </c>
      <c r="F234" s="508" t="s">
        <v>374</v>
      </c>
      <c r="G234" s="508" t="s">
        <v>356</v>
      </c>
      <c r="H234" s="509">
        <v>2.5</v>
      </c>
      <c r="I234" s="508" t="s">
        <v>289</v>
      </c>
      <c r="J234" s="508" t="s">
        <v>374</v>
      </c>
      <c r="K234" s="508" t="s">
        <v>374</v>
      </c>
      <c r="L234" s="508" t="s">
        <v>289</v>
      </c>
      <c r="M234" s="508" t="s">
        <v>374</v>
      </c>
    </row>
    <row r="235" spans="2:13" ht="15" customHeight="1">
      <c r="B235" s="1280" t="s">
        <v>323</v>
      </c>
      <c r="C235" s="1283">
        <v>850</v>
      </c>
      <c r="D235" s="1280">
        <v>2.5</v>
      </c>
      <c r="E235" s="508" t="s">
        <v>288</v>
      </c>
      <c r="F235" s="508" t="s">
        <v>374</v>
      </c>
      <c r="G235" s="508" t="s">
        <v>400</v>
      </c>
      <c r="H235" s="509">
        <v>6</v>
      </c>
      <c r="I235" s="508" t="s">
        <v>289</v>
      </c>
      <c r="J235" s="516" t="s">
        <v>379</v>
      </c>
      <c r="K235" s="516" t="s">
        <v>379</v>
      </c>
      <c r="L235" s="508" t="s">
        <v>289</v>
      </c>
      <c r="M235" s="516" t="s">
        <v>379</v>
      </c>
    </row>
    <row r="236" spans="2:13" ht="15" customHeight="1">
      <c r="B236" s="1280" t="s">
        <v>401</v>
      </c>
      <c r="C236" s="1283">
        <v>1550</v>
      </c>
      <c r="D236" s="1280">
        <v>4.5</v>
      </c>
      <c r="E236" s="508" t="s">
        <v>288</v>
      </c>
      <c r="F236" s="508" t="s">
        <v>374</v>
      </c>
      <c r="G236" s="515" t="s">
        <v>378</v>
      </c>
      <c r="H236" s="514">
        <v>9.5</v>
      </c>
      <c r="I236" s="508" t="s">
        <v>289</v>
      </c>
      <c r="J236" s="512" t="s">
        <v>379</v>
      </c>
      <c r="K236" s="512" t="s">
        <v>379</v>
      </c>
      <c r="L236" s="508" t="s">
        <v>289</v>
      </c>
      <c r="M236" s="512" t="s">
        <v>379</v>
      </c>
    </row>
    <row r="237" spans="2:13" ht="15" customHeight="1">
      <c r="B237" s="1280" t="s">
        <v>350</v>
      </c>
      <c r="C237" s="1283">
        <v>1300</v>
      </c>
      <c r="D237" s="1280">
        <v>1.5</v>
      </c>
      <c r="E237" s="508" t="s">
        <v>288</v>
      </c>
      <c r="F237" s="508" t="s">
        <v>374</v>
      </c>
      <c r="G237" s="508" t="s">
        <v>337</v>
      </c>
      <c r="H237" s="509">
        <v>1.5</v>
      </c>
      <c r="I237" s="508" t="s">
        <v>289</v>
      </c>
      <c r="J237" s="508" t="s">
        <v>374</v>
      </c>
      <c r="K237" s="508" t="s">
        <v>374</v>
      </c>
      <c r="L237" s="508" t="s">
        <v>289</v>
      </c>
      <c r="M237" s="508" t="s">
        <v>374</v>
      </c>
    </row>
    <row r="238" spans="2:13" ht="15" customHeight="1">
      <c r="B238" s="1280" t="s">
        <v>382</v>
      </c>
      <c r="C238" s="1283">
        <v>2000</v>
      </c>
      <c r="D238" s="1280">
        <v>3.5</v>
      </c>
      <c r="E238" s="508" t="s">
        <v>288</v>
      </c>
      <c r="F238" s="508" t="s">
        <v>374</v>
      </c>
      <c r="G238" s="508" t="s">
        <v>402</v>
      </c>
      <c r="H238" s="509">
        <v>6</v>
      </c>
      <c r="I238" s="508" t="s">
        <v>289</v>
      </c>
      <c r="J238" s="516" t="s">
        <v>379</v>
      </c>
      <c r="K238" s="516" t="s">
        <v>379</v>
      </c>
      <c r="L238" s="508" t="s">
        <v>289</v>
      </c>
      <c r="M238" s="516" t="s">
        <v>379</v>
      </c>
    </row>
    <row r="239" spans="2:13" ht="15" customHeight="1">
      <c r="B239" s="1280" t="s">
        <v>351</v>
      </c>
      <c r="C239" s="1283" t="s">
        <v>291</v>
      </c>
      <c r="D239" s="1280">
        <v>3</v>
      </c>
      <c r="E239" s="508" t="s">
        <v>288</v>
      </c>
      <c r="F239" s="508" t="s">
        <v>374</v>
      </c>
      <c r="G239" s="515" t="s">
        <v>403</v>
      </c>
      <c r="H239" s="514">
        <v>7.5</v>
      </c>
      <c r="I239" s="508" t="s">
        <v>289</v>
      </c>
      <c r="J239" s="512" t="s">
        <v>379</v>
      </c>
      <c r="K239" s="512" t="s">
        <v>379</v>
      </c>
      <c r="L239" s="508" t="s">
        <v>289</v>
      </c>
      <c r="M239" s="512" t="s">
        <v>379</v>
      </c>
    </row>
    <row r="240" spans="2:13" ht="15" customHeight="1">
      <c r="B240" s="1280" t="s">
        <v>392</v>
      </c>
      <c r="C240" s="1283">
        <v>1550</v>
      </c>
      <c r="D240" s="1280">
        <v>3.5</v>
      </c>
      <c r="E240" s="508" t="s">
        <v>288</v>
      </c>
      <c r="F240" s="508" t="s">
        <v>374</v>
      </c>
      <c r="G240" s="508" t="s">
        <v>293</v>
      </c>
      <c r="H240" s="509">
        <v>6</v>
      </c>
      <c r="I240" s="508" t="s">
        <v>289</v>
      </c>
      <c r="J240" s="508" t="s">
        <v>374</v>
      </c>
      <c r="K240" s="508" t="s">
        <v>374</v>
      </c>
      <c r="L240" s="508" t="s">
        <v>289</v>
      </c>
      <c r="M240" s="508" t="s">
        <v>374</v>
      </c>
    </row>
    <row r="241" spans="2:13" ht="15" customHeight="1">
      <c r="B241" s="1280" t="s">
        <v>383</v>
      </c>
      <c r="C241" s="1283">
        <v>1150</v>
      </c>
      <c r="D241" s="1280">
        <v>3</v>
      </c>
      <c r="E241" s="508" t="s">
        <v>288</v>
      </c>
      <c r="F241" s="508" t="s">
        <v>374</v>
      </c>
      <c r="G241" s="508" t="s">
        <v>323</v>
      </c>
      <c r="H241" s="509">
        <v>1.5</v>
      </c>
      <c r="I241" s="508" t="s">
        <v>289</v>
      </c>
      <c r="J241" s="508" t="s">
        <v>374</v>
      </c>
      <c r="K241" s="508" t="s">
        <v>374</v>
      </c>
      <c r="L241" s="508" t="s">
        <v>289</v>
      </c>
      <c r="M241" s="508" t="s">
        <v>374</v>
      </c>
    </row>
    <row r="242" spans="2:13" ht="15" customHeight="1">
      <c r="B242" s="1280" t="s">
        <v>297</v>
      </c>
      <c r="C242" s="1283">
        <v>1900</v>
      </c>
      <c r="D242" s="1280">
        <v>4</v>
      </c>
      <c r="E242" s="508" t="s">
        <v>288</v>
      </c>
      <c r="F242" s="508" t="s">
        <v>374</v>
      </c>
      <c r="G242" s="508" t="s">
        <v>350</v>
      </c>
      <c r="H242" s="509">
        <v>1.5</v>
      </c>
      <c r="I242" s="508" t="s">
        <v>289</v>
      </c>
      <c r="J242" s="508" t="s">
        <v>374</v>
      </c>
      <c r="K242" s="508" t="s">
        <v>374</v>
      </c>
      <c r="L242" s="508" t="s">
        <v>289</v>
      </c>
      <c r="M242" s="508" t="s">
        <v>374</v>
      </c>
    </row>
    <row r="243" spans="2:13" ht="15" customHeight="1">
      <c r="B243" s="1280" t="s">
        <v>292</v>
      </c>
      <c r="C243" s="1283">
        <v>1300</v>
      </c>
      <c r="D243" s="1280">
        <v>2.5</v>
      </c>
      <c r="E243" s="508" t="s">
        <v>288</v>
      </c>
      <c r="F243" s="508" t="s">
        <v>374</v>
      </c>
      <c r="G243" s="508" t="s">
        <v>382</v>
      </c>
      <c r="H243" s="509">
        <v>2.5</v>
      </c>
      <c r="I243" s="508" t="s">
        <v>289</v>
      </c>
      <c r="J243" s="508" t="s">
        <v>374</v>
      </c>
      <c r="K243" s="508" t="s">
        <v>374</v>
      </c>
      <c r="L243" s="508" t="s">
        <v>289</v>
      </c>
      <c r="M243" s="508" t="s">
        <v>374</v>
      </c>
    </row>
    <row r="244" spans="2:13" ht="15" customHeight="1">
      <c r="B244" s="1280" t="s">
        <v>355</v>
      </c>
      <c r="C244" s="1283">
        <v>1750</v>
      </c>
      <c r="D244" s="1280">
        <v>3</v>
      </c>
      <c r="E244" s="508" t="s">
        <v>288</v>
      </c>
      <c r="F244" s="508" t="s">
        <v>374</v>
      </c>
      <c r="G244" s="508" t="s">
        <v>404</v>
      </c>
      <c r="H244" s="525">
        <v>6.5</v>
      </c>
      <c r="I244" s="508" t="s">
        <v>289</v>
      </c>
      <c r="J244" s="516" t="s">
        <v>379</v>
      </c>
      <c r="K244" s="516" t="s">
        <v>379</v>
      </c>
      <c r="L244" s="508" t="s">
        <v>289</v>
      </c>
      <c r="M244" s="516" t="s">
        <v>379</v>
      </c>
    </row>
    <row r="245" spans="2:13" ht="15" customHeight="1">
      <c r="B245" s="1280" t="s">
        <v>365</v>
      </c>
      <c r="C245" s="1283">
        <v>3000</v>
      </c>
      <c r="D245" s="1280">
        <v>5</v>
      </c>
      <c r="E245" s="508" t="s">
        <v>288</v>
      </c>
      <c r="F245" s="508" t="s">
        <v>374</v>
      </c>
      <c r="G245" s="515" t="s">
        <v>405</v>
      </c>
      <c r="H245" s="514">
        <v>7.5</v>
      </c>
      <c r="I245" s="508" t="s">
        <v>289</v>
      </c>
      <c r="J245" s="512" t="s">
        <v>379</v>
      </c>
      <c r="K245" s="512" t="s">
        <v>379</v>
      </c>
      <c r="L245" s="508" t="s">
        <v>289</v>
      </c>
      <c r="M245" s="512" t="s">
        <v>379</v>
      </c>
    </row>
    <row r="246" spans="2:13" ht="15" customHeight="1">
      <c r="B246" s="1280" t="s">
        <v>358</v>
      </c>
      <c r="C246" s="1283">
        <v>1050</v>
      </c>
      <c r="D246" s="1280">
        <v>2.5</v>
      </c>
      <c r="E246" s="508" t="s">
        <v>288</v>
      </c>
      <c r="F246" s="508" t="s">
        <v>374</v>
      </c>
      <c r="G246" s="508" t="s">
        <v>351</v>
      </c>
      <c r="H246" s="509">
        <v>3.5</v>
      </c>
      <c r="I246" s="508" t="s">
        <v>289</v>
      </c>
      <c r="J246" s="508" t="s">
        <v>374</v>
      </c>
      <c r="K246" s="508" t="s">
        <v>374</v>
      </c>
      <c r="L246" s="508" t="s">
        <v>289</v>
      </c>
      <c r="M246" s="508" t="s">
        <v>374</v>
      </c>
    </row>
    <row r="247" spans="2:13" ht="15" customHeight="1">
      <c r="B247" s="123"/>
      <c r="C247" s="124"/>
      <c r="D247" s="124"/>
      <c r="E247" s="124"/>
      <c r="F247" s="124"/>
      <c r="G247" s="508" t="s">
        <v>261</v>
      </c>
      <c r="H247" s="509">
        <v>10</v>
      </c>
      <c r="I247" s="508" t="s">
        <v>289</v>
      </c>
      <c r="J247" s="516" t="s">
        <v>379</v>
      </c>
      <c r="K247" s="516" t="s">
        <v>379</v>
      </c>
      <c r="L247" s="508" t="s">
        <v>289</v>
      </c>
      <c r="M247" s="516" t="s">
        <v>379</v>
      </c>
    </row>
    <row r="248" spans="2:13" ht="15" customHeight="1">
      <c r="B248" s="123"/>
      <c r="C248" s="124"/>
      <c r="D248" s="124"/>
      <c r="E248" s="124"/>
      <c r="F248" s="124"/>
      <c r="G248" s="508" t="s">
        <v>392</v>
      </c>
      <c r="H248" s="509">
        <v>2.5</v>
      </c>
      <c r="I248" s="508" t="s">
        <v>289</v>
      </c>
      <c r="J248" s="508" t="s">
        <v>374</v>
      </c>
      <c r="K248" s="508" t="s">
        <v>374</v>
      </c>
      <c r="L248" s="508" t="s">
        <v>289</v>
      </c>
      <c r="M248" s="508" t="s">
        <v>374</v>
      </c>
    </row>
    <row r="249" spans="2:13" ht="15" customHeight="1">
      <c r="B249" s="123"/>
      <c r="C249" s="124"/>
      <c r="D249" s="124"/>
      <c r="E249" s="124"/>
      <c r="F249" s="124"/>
      <c r="G249" s="508" t="s">
        <v>383</v>
      </c>
      <c r="H249" s="509">
        <v>1.5</v>
      </c>
      <c r="I249" s="508" t="s">
        <v>289</v>
      </c>
      <c r="J249" s="508" t="s">
        <v>374</v>
      </c>
      <c r="K249" s="508" t="s">
        <v>374</v>
      </c>
      <c r="L249" s="508" t="s">
        <v>289</v>
      </c>
      <c r="M249" s="508" t="s">
        <v>374</v>
      </c>
    </row>
    <row r="250" spans="2:13" ht="15" customHeight="1">
      <c r="B250" s="123"/>
      <c r="C250" s="124"/>
      <c r="D250" s="124"/>
      <c r="E250" s="124"/>
      <c r="F250" s="124"/>
      <c r="G250" s="508" t="s">
        <v>297</v>
      </c>
      <c r="H250" s="509">
        <v>3.5</v>
      </c>
      <c r="I250" s="508" t="s">
        <v>289</v>
      </c>
      <c r="J250" s="508" t="s">
        <v>374</v>
      </c>
      <c r="K250" s="508" t="s">
        <v>374</v>
      </c>
      <c r="L250" s="508" t="s">
        <v>289</v>
      </c>
      <c r="M250" s="508" t="s">
        <v>374</v>
      </c>
    </row>
    <row r="251" spans="2:13" ht="15" customHeight="1">
      <c r="B251" s="123"/>
      <c r="C251" s="124"/>
      <c r="D251" s="124"/>
      <c r="E251" s="124"/>
      <c r="F251" s="124"/>
      <c r="G251" s="508" t="s">
        <v>292</v>
      </c>
      <c r="H251" s="509">
        <v>2</v>
      </c>
      <c r="I251" s="508" t="s">
        <v>289</v>
      </c>
      <c r="J251" s="508" t="s">
        <v>374</v>
      </c>
      <c r="K251" s="508" t="s">
        <v>374</v>
      </c>
      <c r="L251" s="508" t="s">
        <v>289</v>
      </c>
      <c r="M251" s="508" t="s">
        <v>374</v>
      </c>
    </row>
    <row r="252" spans="2:13" ht="15" customHeight="1">
      <c r="B252" s="123"/>
      <c r="C252" s="124"/>
      <c r="D252" s="124"/>
      <c r="E252" s="124"/>
      <c r="F252" s="124"/>
      <c r="G252" s="508" t="s">
        <v>364</v>
      </c>
      <c r="H252" s="509">
        <v>5.5</v>
      </c>
      <c r="I252" s="508" t="s">
        <v>289</v>
      </c>
      <c r="J252" s="508" t="s">
        <v>374</v>
      </c>
      <c r="K252" s="508" t="s">
        <v>374</v>
      </c>
      <c r="L252" s="508" t="s">
        <v>289</v>
      </c>
      <c r="M252" s="508" t="s">
        <v>374</v>
      </c>
    </row>
    <row r="253" spans="2:13" ht="52">
      <c r="B253" s="123"/>
      <c r="C253" s="124"/>
      <c r="D253" s="124"/>
      <c r="E253" s="124"/>
      <c r="F253" s="124"/>
      <c r="G253" s="508" t="s">
        <v>393</v>
      </c>
      <c r="H253" s="509">
        <v>3.5</v>
      </c>
      <c r="I253" s="508" t="s">
        <v>289</v>
      </c>
      <c r="J253" s="508" t="s">
        <v>374</v>
      </c>
      <c r="K253" s="508" t="s">
        <v>374</v>
      </c>
      <c r="L253" s="508" t="s">
        <v>289</v>
      </c>
      <c r="M253" s="508" t="s">
        <v>374</v>
      </c>
    </row>
    <row r="254" spans="2:13" ht="20.149999999999999" customHeight="1">
      <c r="B254" s="123"/>
      <c r="C254" s="124"/>
      <c r="D254" s="124"/>
      <c r="E254" s="124"/>
      <c r="F254" s="124"/>
      <c r="G254" s="508" t="s">
        <v>355</v>
      </c>
      <c r="H254" s="509">
        <v>2.5</v>
      </c>
      <c r="I254" s="508" t="s">
        <v>289</v>
      </c>
      <c r="J254" s="508" t="s">
        <v>374</v>
      </c>
      <c r="K254" s="508" t="s">
        <v>374</v>
      </c>
      <c r="L254" s="508" t="s">
        <v>289</v>
      </c>
      <c r="M254" s="508" t="s">
        <v>374</v>
      </c>
    </row>
    <row r="255" spans="2:13" ht="20.149999999999999" customHeight="1">
      <c r="B255" s="123"/>
      <c r="C255" s="124"/>
      <c r="D255" s="124"/>
      <c r="E255" s="124"/>
      <c r="F255" s="124"/>
      <c r="G255" s="508" t="s">
        <v>406</v>
      </c>
      <c r="H255" s="520">
        <v>3</v>
      </c>
      <c r="I255" s="521" t="s">
        <v>289</v>
      </c>
      <c r="J255" s="508" t="s">
        <v>374</v>
      </c>
      <c r="K255" s="508" t="s">
        <v>374</v>
      </c>
      <c r="L255" s="521" t="s">
        <v>289</v>
      </c>
      <c r="M255" s="508" t="s">
        <v>374</v>
      </c>
    </row>
    <row r="256" spans="2:13">
      <c r="B256" s="125"/>
      <c r="C256" s="126"/>
      <c r="D256" s="126"/>
      <c r="E256" s="126"/>
      <c r="F256" s="126"/>
      <c r="G256" s="508" t="s">
        <v>358</v>
      </c>
      <c r="H256" s="520">
        <v>2</v>
      </c>
      <c r="I256" s="521" t="s">
        <v>289</v>
      </c>
      <c r="J256" s="508" t="s">
        <v>374</v>
      </c>
      <c r="K256" s="508" t="s">
        <v>374</v>
      </c>
      <c r="L256" s="521" t="s">
        <v>289</v>
      </c>
      <c r="M256" s="508" t="s">
        <v>374</v>
      </c>
    </row>
    <row r="258" spans="2:13">
      <c r="B258" s="1833" t="s">
        <v>735</v>
      </c>
      <c r="C258" s="1834"/>
      <c r="D258" s="1834"/>
      <c r="E258" s="1834"/>
      <c r="F258" s="1834"/>
      <c r="G258" s="1834"/>
      <c r="H258" s="1834"/>
      <c r="I258" s="1834"/>
      <c r="J258" s="1834"/>
      <c r="K258" s="1834"/>
      <c r="L258" s="1834"/>
      <c r="M258" s="1835"/>
    </row>
    <row r="259" spans="2:13">
      <c r="B259" s="526" t="s">
        <v>736</v>
      </c>
      <c r="C259" s="500"/>
      <c r="D259" s="506"/>
      <c r="E259" s="506"/>
      <c r="F259" s="506"/>
      <c r="G259" s="500" t="s">
        <v>669</v>
      </c>
      <c r="H259" s="500"/>
      <c r="I259" s="500"/>
      <c r="J259" s="500"/>
      <c r="K259" s="500"/>
      <c r="L259" s="500"/>
      <c r="M259" s="527"/>
    </row>
    <row r="260" spans="2:13">
      <c r="B260" s="502"/>
      <c r="C260" s="528" t="s">
        <v>53</v>
      </c>
      <c r="D260" s="528" t="s">
        <v>54</v>
      </c>
      <c r="E260" s="528" t="s">
        <v>55</v>
      </c>
      <c r="F260" s="528" t="s">
        <v>56</v>
      </c>
      <c r="G260" s="529"/>
      <c r="H260" s="84"/>
      <c r="I260" s="77"/>
      <c r="J260" s="77"/>
      <c r="K260" s="77"/>
      <c r="L260" s="77"/>
      <c r="M260" s="129"/>
    </row>
    <row r="261" spans="2:13">
      <c r="B261" s="1254" t="s">
        <v>324</v>
      </c>
      <c r="C261" s="869">
        <v>41</v>
      </c>
      <c r="D261" s="869">
        <v>41</v>
      </c>
      <c r="E261" s="869">
        <v>40</v>
      </c>
      <c r="F261" s="869">
        <v>39</v>
      </c>
      <c r="G261" s="870"/>
      <c r="H261" s="64"/>
      <c r="I261" s="1247"/>
      <c r="J261" s="1247"/>
      <c r="K261" s="1247"/>
      <c r="L261" s="1247"/>
      <c r="M261" s="129"/>
    </row>
    <row r="262" spans="2:13">
      <c r="B262" s="1254" t="s">
        <v>640</v>
      </c>
      <c r="C262" s="869">
        <f>C261-1</f>
        <v>40</v>
      </c>
      <c r="D262" s="869">
        <f t="shared" ref="D262:F262" si="29">D261-1</f>
        <v>40</v>
      </c>
      <c r="E262" s="869">
        <f t="shared" si="29"/>
        <v>39</v>
      </c>
      <c r="F262" s="869">
        <f t="shared" si="29"/>
        <v>38</v>
      </c>
      <c r="G262" s="870"/>
      <c r="H262" s="58"/>
      <c r="I262" s="1247"/>
      <c r="J262" s="1247"/>
      <c r="K262" s="1247"/>
      <c r="L262" s="1247"/>
      <c r="M262" s="129"/>
    </row>
    <row r="263" spans="2:13">
      <c r="B263" s="1255" t="s">
        <v>408</v>
      </c>
      <c r="C263" s="871" t="s">
        <v>409</v>
      </c>
      <c r="D263" s="871" t="s">
        <v>408</v>
      </c>
      <c r="E263" s="871" t="s">
        <v>409</v>
      </c>
      <c r="F263" s="871" t="s">
        <v>408</v>
      </c>
      <c r="G263" s="871" t="s">
        <v>410</v>
      </c>
      <c r="H263" s="128"/>
      <c r="I263" s="415"/>
      <c r="J263" s="415"/>
      <c r="K263" s="415"/>
      <c r="L263" s="415"/>
      <c r="M263" s="129"/>
    </row>
    <row r="264" spans="2:13">
      <c r="B264" s="1256" t="s">
        <v>359</v>
      </c>
      <c r="C264" s="1249">
        <v>4</v>
      </c>
      <c r="D264" s="1248" t="s">
        <v>343</v>
      </c>
      <c r="E264" s="1249">
        <v>3.5</v>
      </c>
      <c r="F264" s="870"/>
      <c r="G264" s="872"/>
      <c r="H264" s="415"/>
      <c r="I264" s="1247"/>
      <c r="J264" s="1247"/>
      <c r="K264" s="1247"/>
      <c r="L264" s="1247"/>
      <c r="M264" s="129"/>
    </row>
    <row r="265" spans="2:13">
      <c r="B265" s="1256" t="s">
        <v>288</v>
      </c>
      <c r="C265" s="1249">
        <v>1.5</v>
      </c>
      <c r="D265" s="1248" t="s">
        <v>362</v>
      </c>
      <c r="E265" s="1249">
        <v>4</v>
      </c>
      <c r="F265" s="1250"/>
      <c r="G265" s="1251"/>
      <c r="H265" s="415"/>
      <c r="I265" s="1247"/>
      <c r="J265" s="1247"/>
      <c r="K265" s="1247"/>
      <c r="L265" s="1247"/>
      <c r="M265" s="129"/>
    </row>
    <row r="266" spans="2:13">
      <c r="B266" s="1256" t="s">
        <v>384</v>
      </c>
      <c r="C266" s="1249">
        <v>3</v>
      </c>
      <c r="D266" s="1248" t="s">
        <v>310</v>
      </c>
      <c r="E266" s="1249">
        <v>3</v>
      </c>
      <c r="F266" s="1250"/>
      <c r="G266" s="1251"/>
      <c r="H266" s="415"/>
      <c r="I266" s="415"/>
      <c r="J266" s="415"/>
      <c r="K266" s="415"/>
      <c r="L266" s="415"/>
      <c r="M266" s="129"/>
    </row>
    <row r="267" spans="2:13">
      <c r="B267" s="1256" t="s">
        <v>333</v>
      </c>
      <c r="C267" s="1249">
        <v>2.5</v>
      </c>
      <c r="D267" s="1248" t="s">
        <v>344</v>
      </c>
      <c r="E267" s="1249">
        <v>2</v>
      </c>
      <c r="F267" s="1250"/>
      <c r="G267" s="1251"/>
      <c r="H267" s="415"/>
      <c r="I267" s="415"/>
      <c r="J267" s="415"/>
      <c r="K267" s="415"/>
      <c r="L267" s="415"/>
      <c r="M267" s="129"/>
    </row>
    <row r="268" spans="2:13">
      <c r="B268" s="1256" t="s">
        <v>360</v>
      </c>
      <c r="C268" s="1249">
        <v>4</v>
      </c>
      <c r="D268" s="1248" t="s">
        <v>332</v>
      </c>
      <c r="E268" s="1249">
        <v>2</v>
      </c>
      <c r="F268" s="1250"/>
      <c r="G268" s="1251"/>
      <c r="H268" s="415"/>
      <c r="I268" s="415"/>
      <c r="J268" s="415"/>
      <c r="K268" s="415"/>
      <c r="L268" s="415"/>
      <c r="M268" s="129"/>
    </row>
    <row r="269" spans="2:13">
      <c r="B269" s="1256" t="s">
        <v>1224</v>
      </c>
      <c r="C269" s="1249">
        <v>3</v>
      </c>
      <c r="D269" s="1248" t="s">
        <v>338</v>
      </c>
      <c r="E269" s="1249">
        <v>1.5</v>
      </c>
      <c r="F269" s="1250"/>
      <c r="G269" s="1251"/>
      <c r="H269" s="415"/>
      <c r="I269" s="415"/>
      <c r="J269" s="415"/>
      <c r="K269" s="415"/>
      <c r="L269" s="415"/>
      <c r="M269" s="129"/>
    </row>
    <row r="270" spans="2:13">
      <c r="B270" s="1256" t="s">
        <v>302</v>
      </c>
      <c r="C270" s="1249">
        <v>2.5</v>
      </c>
      <c r="D270" s="1248" t="s">
        <v>325</v>
      </c>
      <c r="E270" s="1249">
        <v>2</v>
      </c>
      <c r="F270" s="1250"/>
      <c r="G270" s="1251"/>
      <c r="H270" s="415"/>
      <c r="I270" s="415"/>
      <c r="J270" s="415"/>
      <c r="K270" s="415"/>
      <c r="L270" s="415"/>
      <c r="M270" s="129"/>
    </row>
    <row r="271" spans="2:13">
      <c r="B271" s="1256" t="s">
        <v>385</v>
      </c>
      <c r="C271" s="1249">
        <v>2</v>
      </c>
      <c r="D271" s="1248" t="s">
        <v>298</v>
      </c>
      <c r="E271" s="1249">
        <v>2.5</v>
      </c>
      <c r="F271" s="1250"/>
      <c r="G271" s="1251"/>
      <c r="H271" s="415"/>
      <c r="I271" s="415"/>
      <c r="J271" s="415"/>
      <c r="K271" s="415"/>
      <c r="L271" s="415"/>
      <c r="M271" s="129"/>
    </row>
    <row r="272" spans="2:13">
      <c r="B272" s="1256" t="s">
        <v>341</v>
      </c>
      <c r="C272" s="1249">
        <v>3.5</v>
      </c>
      <c r="D272" s="1248" t="s">
        <v>347</v>
      </c>
      <c r="E272" s="1249">
        <v>3.5</v>
      </c>
      <c r="F272" s="1250"/>
      <c r="G272" s="1251"/>
      <c r="H272" s="415"/>
      <c r="I272" s="415"/>
      <c r="J272" s="415"/>
      <c r="K272" s="415"/>
      <c r="L272" s="415"/>
      <c r="M272" s="129"/>
    </row>
    <row r="273" spans="2:13">
      <c r="B273" s="1256" t="s">
        <v>334</v>
      </c>
      <c r="C273" s="1249">
        <v>1</v>
      </c>
      <c r="D273" s="1248" t="s">
        <v>326</v>
      </c>
      <c r="E273" s="1249">
        <v>1.5</v>
      </c>
      <c r="F273" s="1250"/>
      <c r="G273" s="1251"/>
      <c r="H273" s="415"/>
      <c r="I273" s="415"/>
      <c r="J273" s="415"/>
      <c r="K273" s="415"/>
      <c r="L273" s="415"/>
      <c r="M273" s="129"/>
    </row>
    <row r="274" spans="2:13">
      <c r="B274" s="1256" t="s">
        <v>407</v>
      </c>
      <c r="C274" s="1249">
        <v>2</v>
      </c>
      <c r="D274" s="1248" t="s">
        <v>367</v>
      </c>
      <c r="E274" s="1249">
        <v>4</v>
      </c>
      <c r="F274" s="1250"/>
      <c r="G274" s="1251"/>
      <c r="H274" s="415"/>
      <c r="I274" s="415"/>
      <c r="J274" s="415"/>
      <c r="K274" s="415"/>
      <c r="L274" s="415"/>
      <c r="M274" s="129"/>
    </row>
    <row r="275" spans="2:13">
      <c r="B275" s="1256" t="s">
        <v>313</v>
      </c>
      <c r="C275" s="1249">
        <v>2.5</v>
      </c>
      <c r="D275" s="1248" t="s">
        <v>411</v>
      </c>
      <c r="E275" s="1249">
        <v>3</v>
      </c>
      <c r="F275" s="1250"/>
      <c r="G275" s="1251"/>
      <c r="H275" s="415"/>
      <c r="I275" s="415"/>
      <c r="J275" s="415"/>
      <c r="K275" s="415"/>
      <c r="L275" s="415"/>
      <c r="M275" s="129"/>
    </row>
    <row r="276" spans="2:13">
      <c r="B276" s="1256" t="s">
        <v>314</v>
      </c>
      <c r="C276" s="1249">
        <v>3</v>
      </c>
      <c r="D276" s="1248" t="s">
        <v>300</v>
      </c>
      <c r="E276" s="1249">
        <v>3.5</v>
      </c>
      <c r="F276" s="1250"/>
      <c r="G276" s="1251"/>
      <c r="H276" s="415"/>
      <c r="I276" s="415"/>
      <c r="J276" s="415"/>
      <c r="K276" s="415"/>
      <c r="L276" s="415"/>
      <c r="M276" s="129"/>
    </row>
    <row r="277" spans="2:13">
      <c r="B277" s="1256" t="s">
        <v>262</v>
      </c>
      <c r="C277" s="1249">
        <v>2</v>
      </c>
      <c r="D277" s="1248" t="s">
        <v>330</v>
      </c>
      <c r="E277" s="1249">
        <v>3</v>
      </c>
      <c r="F277" s="1250"/>
      <c r="G277" s="1251"/>
      <c r="H277" s="415"/>
      <c r="I277" s="415"/>
      <c r="J277" s="415"/>
      <c r="K277" s="415"/>
      <c r="L277" s="415"/>
      <c r="M277" s="129"/>
    </row>
    <row r="278" spans="2:13">
      <c r="B278" s="1256" t="s">
        <v>316</v>
      </c>
      <c r="C278" s="1249">
        <v>1.5</v>
      </c>
      <c r="D278" s="1248" t="s">
        <v>1301</v>
      </c>
      <c r="E278" s="1249">
        <v>3</v>
      </c>
      <c r="F278" s="1250"/>
      <c r="G278" s="1251"/>
      <c r="H278" s="415"/>
      <c r="I278" s="415"/>
      <c r="J278" s="415"/>
      <c r="K278" s="415"/>
      <c r="L278" s="415"/>
      <c r="M278" s="129"/>
    </row>
    <row r="279" spans="2:13">
      <c r="B279" s="1256" t="s">
        <v>412</v>
      </c>
      <c r="C279" s="1249">
        <v>2.5</v>
      </c>
      <c r="D279" s="1248" t="s">
        <v>294</v>
      </c>
      <c r="E279" s="1249">
        <v>4</v>
      </c>
      <c r="F279" s="1250"/>
      <c r="G279" s="1251"/>
      <c r="H279" s="415"/>
      <c r="I279" s="415"/>
      <c r="J279" s="415"/>
      <c r="K279" s="415"/>
      <c r="L279" s="415"/>
      <c r="M279" s="129"/>
    </row>
    <row r="280" spans="2:13">
      <c r="B280" s="1256" t="s">
        <v>328</v>
      </c>
      <c r="C280" s="1249">
        <v>2</v>
      </c>
      <c r="D280" s="1248" t="s">
        <v>356</v>
      </c>
      <c r="E280" s="1249">
        <v>3</v>
      </c>
      <c r="F280" s="1250"/>
      <c r="G280" s="1251"/>
      <c r="H280" s="415"/>
      <c r="I280" s="415"/>
      <c r="J280" s="415"/>
      <c r="K280" s="415"/>
      <c r="L280" s="415"/>
      <c r="M280" s="129"/>
    </row>
    <row r="281" spans="2:13">
      <c r="B281" s="1256" t="s">
        <v>299</v>
      </c>
      <c r="C281" s="1249">
        <v>3.5</v>
      </c>
      <c r="D281" s="1248" t="s">
        <v>391</v>
      </c>
      <c r="E281" s="1249">
        <v>3</v>
      </c>
      <c r="F281" s="1250"/>
      <c r="G281" s="1251"/>
      <c r="H281" s="415"/>
      <c r="I281" s="415"/>
      <c r="J281" s="415"/>
      <c r="K281" s="415"/>
      <c r="L281" s="415"/>
      <c r="M281" s="129"/>
    </row>
    <row r="282" spans="2:13">
      <c r="B282" s="1256" t="s">
        <v>319</v>
      </c>
      <c r="C282" s="1249">
        <v>1.5</v>
      </c>
      <c r="D282" s="1248" t="s">
        <v>352</v>
      </c>
      <c r="E282" s="1249">
        <v>4</v>
      </c>
      <c r="F282" s="1250"/>
      <c r="G282" s="1251"/>
      <c r="H282" s="415"/>
      <c r="I282" s="415"/>
      <c r="J282" s="415"/>
      <c r="K282" s="415"/>
      <c r="L282" s="415"/>
      <c r="M282" s="129"/>
    </row>
    <row r="283" spans="2:13">
      <c r="B283" s="1256" t="s">
        <v>305</v>
      </c>
      <c r="C283" s="1249">
        <v>3</v>
      </c>
      <c r="D283" s="1248" t="s">
        <v>301</v>
      </c>
      <c r="E283" s="1249">
        <v>3</v>
      </c>
      <c r="F283" s="1250"/>
      <c r="G283" s="1251"/>
      <c r="H283" s="415"/>
      <c r="I283" s="415"/>
      <c r="J283" s="415"/>
      <c r="K283" s="415"/>
      <c r="L283" s="415"/>
      <c r="M283" s="129"/>
    </row>
    <row r="284" spans="2:13">
      <c r="B284" s="1256" t="s">
        <v>306</v>
      </c>
      <c r="C284" s="1249">
        <v>2.5</v>
      </c>
      <c r="D284" s="1248" t="s">
        <v>293</v>
      </c>
      <c r="E284" s="1249">
        <v>4</v>
      </c>
      <c r="F284" s="1250"/>
      <c r="G284" s="1251"/>
      <c r="H284" s="415"/>
      <c r="I284" s="415"/>
      <c r="J284" s="415"/>
      <c r="K284" s="415"/>
      <c r="L284" s="415"/>
      <c r="M284" s="129"/>
    </row>
    <row r="285" spans="2:13">
      <c r="B285" s="1256" t="s">
        <v>289</v>
      </c>
      <c r="C285" s="1249">
        <v>1</v>
      </c>
      <c r="D285" s="1248" t="s">
        <v>323</v>
      </c>
      <c r="E285" s="1249">
        <v>1.5</v>
      </c>
      <c r="F285" s="1250"/>
      <c r="G285" s="1251"/>
      <c r="H285" s="415"/>
      <c r="I285" s="415"/>
      <c r="J285" s="415"/>
      <c r="K285" s="415"/>
      <c r="L285" s="415"/>
      <c r="M285" s="129"/>
    </row>
    <row r="286" spans="2:13">
      <c r="B286" s="1256" t="s">
        <v>414</v>
      </c>
      <c r="C286" s="1249">
        <v>2.5</v>
      </c>
      <c r="D286" s="1248" t="s">
        <v>401</v>
      </c>
      <c r="E286" s="1249">
        <v>3.5</v>
      </c>
      <c r="F286" s="1250"/>
      <c r="G286" s="1251"/>
      <c r="H286" s="415"/>
      <c r="I286" s="415"/>
      <c r="J286" s="415"/>
      <c r="K286" s="415"/>
      <c r="L286" s="415"/>
      <c r="M286" s="129"/>
    </row>
    <row r="287" spans="2:13">
      <c r="B287" s="1256" t="s">
        <v>331</v>
      </c>
      <c r="C287" s="1249">
        <v>3</v>
      </c>
      <c r="D287" s="1248" t="s">
        <v>363</v>
      </c>
      <c r="E287" s="1249">
        <v>4</v>
      </c>
      <c r="F287" s="1250"/>
      <c r="G287" s="1251"/>
      <c r="H287" s="415"/>
      <c r="I287" s="415"/>
      <c r="J287" s="415"/>
      <c r="K287" s="415"/>
      <c r="L287" s="415"/>
      <c r="M287" s="129"/>
    </row>
    <row r="288" spans="2:13">
      <c r="B288" s="1256" t="s">
        <v>357</v>
      </c>
      <c r="C288" s="1249">
        <v>2.5</v>
      </c>
      <c r="D288" s="1248" t="s">
        <v>765</v>
      </c>
      <c r="E288" s="1249">
        <v>4</v>
      </c>
      <c r="F288" s="1250"/>
      <c r="G288" s="1250"/>
      <c r="H288" s="415"/>
      <c r="I288" s="415"/>
      <c r="J288" s="415"/>
      <c r="K288" s="415"/>
      <c r="L288" s="415"/>
      <c r="M288" s="129"/>
    </row>
    <row r="289" spans="2:19">
      <c r="B289" s="1256" t="s">
        <v>321</v>
      </c>
      <c r="C289" s="1249">
        <v>1.5</v>
      </c>
      <c r="D289" s="1248" t="s">
        <v>351</v>
      </c>
      <c r="E289" s="1249">
        <v>3.5</v>
      </c>
      <c r="F289" s="1250"/>
      <c r="G289" s="1250"/>
      <c r="H289" s="415"/>
      <c r="I289" s="415"/>
      <c r="J289" s="415"/>
      <c r="K289" s="415"/>
      <c r="L289" s="415"/>
      <c r="M289" s="129"/>
    </row>
    <row r="290" spans="2:19">
      <c r="B290" s="1256" t="s">
        <v>322</v>
      </c>
      <c r="C290" s="1249">
        <v>1.5</v>
      </c>
      <c r="D290" s="1248" t="s">
        <v>297</v>
      </c>
      <c r="E290" s="1249">
        <v>3</v>
      </c>
      <c r="F290" s="1250"/>
      <c r="G290" s="1250"/>
      <c r="H290" s="415"/>
      <c r="I290" s="415"/>
      <c r="J290" s="415"/>
      <c r="K290" s="415"/>
      <c r="L290" s="415"/>
      <c r="M290" s="129"/>
    </row>
    <row r="291" spans="2:19">
      <c r="B291" s="1256" t="s">
        <v>259</v>
      </c>
      <c r="C291" s="1249">
        <v>5.5</v>
      </c>
      <c r="D291" s="1252" t="s">
        <v>292</v>
      </c>
      <c r="E291" s="1253">
        <v>2.5</v>
      </c>
      <c r="F291" s="1250"/>
      <c r="G291" s="1250"/>
      <c r="H291" s="415"/>
      <c r="I291" s="415"/>
      <c r="J291" s="415"/>
      <c r="K291" s="415"/>
      <c r="L291" s="415"/>
      <c r="M291" s="129"/>
    </row>
    <row r="292" spans="2:19">
      <c r="B292" s="1256" t="s">
        <v>416</v>
      </c>
      <c r="C292" s="1249">
        <v>3.5</v>
      </c>
      <c r="D292" s="1252" t="s">
        <v>415</v>
      </c>
      <c r="E292" s="1253">
        <v>4</v>
      </c>
      <c r="F292" s="1250"/>
      <c r="G292" s="1250"/>
      <c r="H292" s="415"/>
      <c r="I292" s="415"/>
      <c r="J292" s="415"/>
      <c r="K292" s="415"/>
      <c r="L292" s="415"/>
      <c r="M292" s="129"/>
    </row>
    <row r="293" spans="2:19">
      <c r="B293" s="1256" t="s">
        <v>260</v>
      </c>
      <c r="C293" s="1249">
        <v>2.5</v>
      </c>
      <c r="D293" s="1252" t="s">
        <v>364</v>
      </c>
      <c r="E293" s="1253">
        <v>4</v>
      </c>
      <c r="F293" s="1250"/>
      <c r="G293" s="1250"/>
      <c r="H293" s="415"/>
      <c r="I293" s="415"/>
      <c r="J293" s="415"/>
      <c r="K293" s="415"/>
      <c r="L293" s="415"/>
      <c r="M293" s="129"/>
    </row>
    <row r="294" spans="2:19" ht="20.149999999999999" customHeight="1">
      <c r="B294" s="1256" t="s">
        <v>296</v>
      </c>
      <c r="C294" s="1249">
        <v>3</v>
      </c>
      <c r="D294" s="1252" t="s">
        <v>353</v>
      </c>
      <c r="E294" s="1253">
        <v>4</v>
      </c>
      <c r="F294" s="1250"/>
      <c r="G294" s="1250"/>
      <c r="H294" s="415"/>
      <c r="I294" s="415"/>
      <c r="J294" s="415"/>
      <c r="K294" s="415"/>
      <c r="L294" s="415"/>
      <c r="M294" s="129"/>
    </row>
    <row r="295" spans="2:19" ht="20.149999999999999" customHeight="1">
      <c r="B295" s="1256" t="s">
        <v>354</v>
      </c>
      <c r="C295" s="1249">
        <v>2</v>
      </c>
      <c r="D295" s="1249" t="s">
        <v>355</v>
      </c>
      <c r="E295" s="1249">
        <v>3</v>
      </c>
      <c r="F295" s="1250"/>
      <c r="G295" s="1250"/>
      <c r="H295" s="76"/>
      <c r="I295" s="76"/>
      <c r="J295" s="76"/>
      <c r="K295" s="76"/>
      <c r="L295" s="76"/>
      <c r="M295" s="122"/>
      <c r="N295" s="673"/>
      <c r="O295" s="673"/>
    </row>
    <row r="296" spans="2:19" ht="15" customHeight="1">
      <c r="N296" s="673"/>
      <c r="O296" s="78"/>
      <c r="Q296" s="41"/>
      <c r="R296" s="41"/>
      <c r="S296" s="41"/>
    </row>
    <row r="297" spans="2:19" ht="30" customHeight="1">
      <c r="B297" s="530" t="s">
        <v>1189</v>
      </c>
      <c r="C297" s="496"/>
      <c r="D297" s="496"/>
      <c r="E297" s="496"/>
      <c r="F297" s="496"/>
      <c r="G297" s="496"/>
      <c r="H297" s="496"/>
      <c r="I297" s="496"/>
      <c r="J297" s="496"/>
      <c r="K297" s="496"/>
      <c r="L297" s="496"/>
      <c r="M297" s="496"/>
      <c r="N297" s="78"/>
      <c r="O297" s="78"/>
      <c r="P297" s="41"/>
      <c r="Q297" s="41"/>
      <c r="R297" s="41"/>
      <c r="S297" s="41"/>
    </row>
    <row r="298" spans="2:19" ht="15" customHeight="1">
      <c r="B298" s="1902" t="s">
        <v>1152</v>
      </c>
      <c r="C298" s="1903"/>
      <c r="D298" s="1903"/>
      <c r="E298" s="1903"/>
      <c r="F298" s="1903"/>
      <c r="G298" s="1903"/>
      <c r="H298" s="1903"/>
      <c r="I298" s="1903"/>
      <c r="J298" s="1903"/>
      <c r="K298" s="1903"/>
      <c r="L298" s="1903"/>
      <c r="M298" s="1904"/>
      <c r="N298" s="857"/>
      <c r="O298" s="857"/>
      <c r="P298" s="857"/>
      <c r="Q298" s="858"/>
      <c r="R298" s="41"/>
      <c r="S298" s="41"/>
    </row>
    <row r="299" spans="2:19" ht="15" customHeight="1">
      <c r="B299" s="1183" t="s">
        <v>1190</v>
      </c>
      <c r="C299" s="856"/>
      <c r="D299" s="856"/>
      <c r="E299" s="856"/>
      <c r="F299" s="856"/>
      <c r="G299" s="856"/>
      <c r="H299" s="856"/>
      <c r="I299" s="856"/>
      <c r="J299" s="856"/>
      <c r="K299" s="856"/>
      <c r="L299" s="856"/>
      <c r="M299" s="856"/>
      <c r="N299" s="857"/>
      <c r="O299" s="857"/>
      <c r="P299" s="857"/>
      <c r="Q299" s="858"/>
      <c r="R299" s="41"/>
      <c r="S299" s="41"/>
    </row>
    <row r="300" spans="2:19" ht="15" customHeight="1">
      <c r="B300" s="1882" t="s">
        <v>1191</v>
      </c>
      <c r="C300" s="1882"/>
      <c r="D300" s="1882"/>
      <c r="E300" s="1882"/>
      <c r="F300" s="1882"/>
      <c r="G300" s="1882"/>
      <c r="H300" s="1882"/>
      <c r="I300" s="1882"/>
      <c r="J300" s="1882"/>
      <c r="K300" s="1882"/>
      <c r="L300" s="78"/>
      <c r="M300" s="78"/>
      <c r="N300" s="857"/>
      <c r="O300" s="857"/>
      <c r="P300" s="857"/>
      <c r="Q300" s="858"/>
      <c r="R300" s="41"/>
      <c r="S300" s="41"/>
    </row>
    <row r="301" spans="2:19" ht="15" customHeight="1">
      <c r="B301" s="590" t="s">
        <v>1083</v>
      </c>
      <c r="C301" s="590" t="s">
        <v>408</v>
      </c>
      <c r="D301" s="590" t="s">
        <v>1084</v>
      </c>
      <c r="E301" s="590" t="s">
        <v>1085</v>
      </c>
      <c r="F301" s="590" t="s">
        <v>1086</v>
      </c>
      <c r="G301" s="590" t="s">
        <v>1087</v>
      </c>
      <c r="H301" s="1179" t="s">
        <v>1192</v>
      </c>
      <c r="I301" s="1177"/>
      <c r="J301" s="1177"/>
      <c r="K301" s="1177"/>
      <c r="L301" s="78"/>
      <c r="M301" s="78"/>
      <c r="N301" s="857"/>
      <c r="O301" s="857"/>
      <c r="P301" s="857"/>
      <c r="Q301" s="858"/>
      <c r="R301" s="41"/>
      <c r="S301" s="41"/>
    </row>
    <row r="302" spans="2:19" ht="15" customHeight="1">
      <c r="B302" s="1257" t="s">
        <v>1088</v>
      </c>
      <c r="C302" s="1257" t="s">
        <v>259</v>
      </c>
      <c r="D302" s="1357">
        <v>38.5</v>
      </c>
      <c r="E302" s="1357">
        <v>37.5</v>
      </c>
      <c r="F302" s="1357">
        <v>37.5</v>
      </c>
      <c r="G302" s="1357">
        <v>36.5</v>
      </c>
      <c r="H302" s="1180"/>
      <c r="I302" s="1177"/>
      <c r="J302" s="1177"/>
      <c r="K302" s="1177"/>
      <c r="L302" s="78"/>
      <c r="M302" s="78"/>
      <c r="N302" s="78"/>
      <c r="O302" s="78"/>
      <c r="P302" s="78"/>
      <c r="Q302" s="858"/>
      <c r="R302" s="41"/>
      <c r="S302" s="41"/>
    </row>
    <row r="303" spans="2:19" ht="15" customHeight="1">
      <c r="B303" s="590"/>
      <c r="C303" s="590" t="s">
        <v>740</v>
      </c>
      <c r="D303" s="1357">
        <v>40.5</v>
      </c>
      <c r="E303" s="1357">
        <v>39.5</v>
      </c>
      <c r="F303" s="1357">
        <v>39.5</v>
      </c>
      <c r="G303" s="1357">
        <v>38.5</v>
      </c>
      <c r="H303" s="1180"/>
      <c r="I303" s="1177"/>
      <c r="J303" s="1177"/>
      <c r="K303" s="1177"/>
      <c r="L303" s="78"/>
      <c r="M303" s="78"/>
      <c r="N303" s="78"/>
      <c r="O303" s="78"/>
      <c r="P303" s="78"/>
      <c r="Q303" s="858"/>
      <c r="R303" s="41"/>
      <c r="S303" s="41"/>
    </row>
    <row r="304" spans="2:19" ht="15" customHeight="1">
      <c r="B304" s="1257"/>
      <c r="C304" s="1257" t="s">
        <v>738</v>
      </c>
      <c r="D304" s="1357">
        <v>40.5</v>
      </c>
      <c r="E304" s="1357">
        <v>39.5</v>
      </c>
      <c r="F304" s="1357">
        <v>39.5</v>
      </c>
      <c r="G304" s="1357">
        <v>38.5</v>
      </c>
      <c r="H304" s="1180"/>
      <c r="I304" s="1177"/>
      <c r="J304" s="1177"/>
      <c r="K304" s="1177"/>
      <c r="L304" s="78"/>
      <c r="M304" s="78"/>
      <c r="N304" s="78"/>
      <c r="O304" s="78"/>
      <c r="P304" s="78"/>
      <c r="Q304" s="858"/>
      <c r="R304" s="41"/>
      <c r="S304" s="41"/>
    </row>
    <row r="305" spans="2:19" ht="15" customHeight="1">
      <c r="B305" s="590"/>
      <c r="C305" s="590" t="s">
        <v>741</v>
      </c>
      <c r="D305" s="1357">
        <v>40.5</v>
      </c>
      <c r="E305" s="1357">
        <v>39.5</v>
      </c>
      <c r="F305" s="1357">
        <v>39.5</v>
      </c>
      <c r="G305" s="1357">
        <v>38.5</v>
      </c>
      <c r="H305" s="1180"/>
      <c r="I305" s="1177"/>
      <c r="J305" s="1177"/>
      <c r="K305" s="1177"/>
      <c r="L305" s="78"/>
      <c r="M305" s="78"/>
      <c r="N305" s="78"/>
      <c r="O305" s="78"/>
      <c r="P305" s="78"/>
      <c r="Q305" s="858"/>
      <c r="R305" s="41"/>
      <c r="S305" s="41"/>
    </row>
    <row r="306" spans="2:19" ht="15" customHeight="1">
      <c r="B306" s="1257"/>
      <c r="C306" s="1257" t="s">
        <v>739</v>
      </c>
      <c r="D306" s="1357">
        <v>40.5</v>
      </c>
      <c r="E306" s="1357">
        <v>39.5</v>
      </c>
      <c r="F306" s="1357">
        <v>39.5</v>
      </c>
      <c r="G306" s="1357">
        <v>38.5</v>
      </c>
      <c r="H306" s="1180"/>
      <c r="I306" s="1177"/>
      <c r="J306" s="1177"/>
      <c r="K306" s="1177"/>
      <c r="L306" s="78"/>
      <c r="M306" s="78"/>
      <c r="N306" s="78"/>
      <c r="O306" s="78"/>
      <c r="P306" s="78"/>
      <c r="Q306" s="858"/>
      <c r="R306" s="41"/>
      <c r="S306" s="41"/>
    </row>
    <row r="307" spans="2:19" ht="15" customHeight="1">
      <c r="B307" s="590" t="s">
        <v>1089</v>
      </c>
      <c r="C307" s="590" t="s">
        <v>827</v>
      </c>
      <c r="D307" s="1357">
        <v>41</v>
      </c>
      <c r="E307" s="1357">
        <v>40</v>
      </c>
      <c r="F307" s="1357">
        <v>40</v>
      </c>
      <c r="G307" s="1357">
        <v>39</v>
      </c>
      <c r="H307" s="1179" t="s">
        <v>1090</v>
      </c>
      <c r="I307" s="1177"/>
      <c r="J307" s="1177"/>
      <c r="K307" s="1177"/>
      <c r="L307" s="78"/>
      <c r="M307" s="78"/>
      <c r="N307" s="78"/>
      <c r="O307" s="78"/>
      <c r="P307" s="78"/>
      <c r="Q307" s="858"/>
      <c r="R307" s="41"/>
      <c r="S307" s="41"/>
    </row>
    <row r="308" spans="2:19" ht="15" customHeight="1">
      <c r="B308" s="1257" t="s">
        <v>822</v>
      </c>
      <c r="C308" s="1257" t="s">
        <v>823</v>
      </c>
      <c r="D308" s="1357">
        <v>48</v>
      </c>
      <c r="E308" s="1357">
        <v>47</v>
      </c>
      <c r="F308" s="1357">
        <v>47</v>
      </c>
      <c r="G308" s="1357">
        <v>46</v>
      </c>
      <c r="H308" s="1179" t="s">
        <v>1091</v>
      </c>
      <c r="I308" s="1177"/>
      <c r="J308" s="1177"/>
      <c r="K308" s="1177"/>
      <c r="L308" s="78"/>
      <c r="M308" s="78"/>
      <c r="N308" s="78"/>
      <c r="O308" s="78"/>
      <c r="P308" s="78"/>
      <c r="Q308" s="858"/>
      <c r="R308" s="41"/>
      <c r="S308" s="41"/>
    </row>
    <row r="309" spans="2:19" ht="15" customHeight="1">
      <c r="B309" s="590" t="s">
        <v>819</v>
      </c>
      <c r="C309" s="590" t="s">
        <v>820</v>
      </c>
      <c r="D309" s="1357">
        <v>47</v>
      </c>
      <c r="E309" s="1357">
        <v>46</v>
      </c>
      <c r="F309" s="1357">
        <v>46</v>
      </c>
      <c r="G309" s="1357">
        <v>45</v>
      </c>
      <c r="H309" s="1179" t="s">
        <v>1092</v>
      </c>
      <c r="I309" s="1177"/>
      <c r="J309" s="1177"/>
      <c r="K309" s="1177"/>
      <c r="L309" s="78"/>
      <c r="M309" s="78"/>
      <c r="N309" s="78"/>
      <c r="O309" s="78"/>
      <c r="P309" s="78"/>
      <c r="Q309" s="858"/>
      <c r="R309" s="41"/>
      <c r="S309" s="41"/>
    </row>
    <row r="310" spans="2:19" ht="15" customHeight="1">
      <c r="B310" s="1257" t="s">
        <v>817</v>
      </c>
      <c r="C310" s="1257" t="s">
        <v>818</v>
      </c>
      <c r="D310" s="1357">
        <v>40</v>
      </c>
      <c r="E310" s="1357">
        <v>39</v>
      </c>
      <c r="F310" s="1357">
        <v>39</v>
      </c>
      <c r="G310" s="1357">
        <v>38</v>
      </c>
      <c r="H310" s="1179" t="s">
        <v>1093</v>
      </c>
      <c r="I310" s="1177"/>
      <c r="J310" s="1177"/>
      <c r="K310" s="1177"/>
      <c r="L310" s="78"/>
      <c r="M310" s="78"/>
      <c r="N310" s="78"/>
      <c r="O310" s="78"/>
      <c r="P310" s="78"/>
      <c r="Q310" s="858"/>
      <c r="R310" s="41"/>
      <c r="S310" s="41"/>
    </row>
    <row r="311" spans="2:19" ht="15" customHeight="1">
      <c r="B311" s="590" t="s">
        <v>830</v>
      </c>
      <c r="C311" s="590" t="s">
        <v>831</v>
      </c>
      <c r="D311" s="1357">
        <v>53</v>
      </c>
      <c r="E311" s="1357">
        <v>52</v>
      </c>
      <c r="F311" s="1357">
        <v>52</v>
      </c>
      <c r="G311" s="1357">
        <v>51</v>
      </c>
      <c r="H311" s="1179" t="s">
        <v>1094</v>
      </c>
      <c r="I311" s="1177"/>
      <c r="J311" s="1177"/>
      <c r="K311" s="1177"/>
      <c r="L311" s="78"/>
      <c r="M311" s="78"/>
      <c r="N311" s="78"/>
      <c r="O311" s="78"/>
      <c r="P311" s="78"/>
      <c r="Q311" s="858"/>
      <c r="R311" s="41"/>
      <c r="S311" s="41"/>
    </row>
    <row r="312" spans="2:19" ht="15" customHeight="1">
      <c r="B312" s="1257" t="s">
        <v>1038</v>
      </c>
      <c r="C312" s="1257" t="s">
        <v>1039</v>
      </c>
      <c r="D312" s="1357">
        <v>60</v>
      </c>
      <c r="E312" s="1357">
        <v>59</v>
      </c>
      <c r="F312" s="1357">
        <v>59</v>
      </c>
      <c r="G312" s="1357">
        <v>58</v>
      </c>
      <c r="H312" s="1180"/>
      <c r="I312" s="1177"/>
      <c r="J312" s="1177"/>
      <c r="K312" s="1177"/>
      <c r="L312" s="78"/>
      <c r="M312" s="78"/>
      <c r="N312" s="78"/>
      <c r="O312" s="78"/>
      <c r="P312" s="78"/>
      <c r="Q312" s="858"/>
      <c r="R312" s="41"/>
      <c r="S312" s="41"/>
    </row>
    <row r="313" spans="2:19" ht="15" customHeight="1">
      <c r="B313" s="590" t="s">
        <v>832</v>
      </c>
      <c r="C313" s="590" t="s">
        <v>833</v>
      </c>
      <c r="D313" s="1357">
        <v>47</v>
      </c>
      <c r="E313" s="1357">
        <v>46</v>
      </c>
      <c r="F313" s="1357">
        <v>46</v>
      </c>
      <c r="G313" s="1357">
        <v>45</v>
      </c>
      <c r="H313" s="1180"/>
      <c r="I313" s="1177"/>
      <c r="J313" s="1177"/>
      <c r="K313" s="1177"/>
      <c r="L313" s="78"/>
      <c r="M313" s="78"/>
      <c r="N313" s="78"/>
      <c r="O313" s="78"/>
      <c r="P313" s="78"/>
      <c r="Q313" s="858"/>
      <c r="R313" s="41"/>
      <c r="S313" s="41"/>
    </row>
    <row r="314" spans="2:19" ht="15" customHeight="1">
      <c r="B314" s="1257" t="s">
        <v>836</v>
      </c>
      <c r="C314" s="1257" t="s">
        <v>413</v>
      </c>
      <c r="D314" s="1357">
        <v>42</v>
      </c>
      <c r="E314" s="1357">
        <v>41</v>
      </c>
      <c r="F314" s="1357">
        <v>41</v>
      </c>
      <c r="G314" s="1357">
        <v>40</v>
      </c>
      <c r="H314" s="1179" t="s">
        <v>1095</v>
      </c>
      <c r="I314" s="1177"/>
      <c r="J314" s="1177"/>
      <c r="K314" s="1177"/>
      <c r="L314" s="78"/>
      <c r="M314" s="78"/>
      <c r="N314" s="78"/>
      <c r="O314" s="78"/>
      <c r="P314" s="78"/>
      <c r="Q314" s="858"/>
      <c r="R314" s="41"/>
      <c r="S314" s="41"/>
    </row>
    <row r="315" spans="2:19" ht="15" customHeight="1">
      <c r="B315" s="590" t="s">
        <v>837</v>
      </c>
      <c r="C315" s="590" t="s">
        <v>838</v>
      </c>
      <c r="D315" s="1357">
        <v>47</v>
      </c>
      <c r="E315" s="1357">
        <v>46</v>
      </c>
      <c r="F315" s="1357">
        <v>46</v>
      </c>
      <c r="G315" s="1357">
        <v>45</v>
      </c>
      <c r="H315" s="1180"/>
      <c r="I315" s="1177"/>
      <c r="J315" s="1177"/>
      <c r="K315" s="1177"/>
      <c r="L315" s="78"/>
      <c r="M315" s="78"/>
      <c r="N315" s="78"/>
      <c r="O315" s="78"/>
      <c r="P315" s="78"/>
      <c r="Q315" s="858"/>
      <c r="R315" s="41"/>
      <c r="S315" s="41"/>
    </row>
    <row r="316" spans="2:19" ht="15" customHeight="1">
      <c r="B316" s="1257" t="s">
        <v>1096</v>
      </c>
      <c r="C316" s="1257" t="s">
        <v>821</v>
      </c>
      <c r="D316" s="1357">
        <v>43</v>
      </c>
      <c r="E316" s="1357">
        <v>42</v>
      </c>
      <c r="F316" s="1357">
        <v>42</v>
      </c>
      <c r="G316" s="1357">
        <v>41</v>
      </c>
      <c r="H316" s="1179" t="s">
        <v>1097</v>
      </c>
      <c r="I316" s="1177"/>
      <c r="J316" s="1177"/>
      <c r="K316" s="1177"/>
      <c r="L316" s="78"/>
      <c r="M316" s="78"/>
      <c r="N316" s="78"/>
      <c r="O316" s="78"/>
      <c r="P316" s="78"/>
      <c r="Q316" s="858"/>
      <c r="R316" s="41"/>
      <c r="S316" s="41"/>
    </row>
    <row r="317" spans="2:19" ht="15" customHeight="1">
      <c r="B317" s="590" t="s">
        <v>828</v>
      </c>
      <c r="C317" s="590" t="s">
        <v>829</v>
      </c>
      <c r="D317" s="1357">
        <v>45</v>
      </c>
      <c r="E317" s="1357">
        <v>44</v>
      </c>
      <c r="F317" s="1357">
        <v>44</v>
      </c>
      <c r="G317" s="1357">
        <v>43</v>
      </c>
      <c r="H317" s="1179" t="s">
        <v>1098</v>
      </c>
      <c r="I317" s="1177"/>
      <c r="J317" s="1177"/>
      <c r="K317" s="1177"/>
      <c r="L317" s="78"/>
      <c r="M317" s="78"/>
      <c r="N317" s="78"/>
      <c r="O317" s="78"/>
      <c r="P317" s="78"/>
      <c r="Q317" s="858"/>
      <c r="R317" s="41"/>
      <c r="S317" s="41"/>
    </row>
    <row r="318" spans="2:19" ht="15" customHeight="1">
      <c r="B318" s="1257" t="s">
        <v>1099</v>
      </c>
      <c r="C318" s="1257" t="s">
        <v>839</v>
      </c>
      <c r="D318" s="1357">
        <v>56</v>
      </c>
      <c r="E318" s="1357">
        <v>55</v>
      </c>
      <c r="F318" s="1357">
        <v>55</v>
      </c>
      <c r="G318" s="1357">
        <v>54</v>
      </c>
      <c r="H318" s="1180"/>
      <c r="I318" s="1177"/>
      <c r="J318" s="1177"/>
      <c r="K318" s="1177"/>
      <c r="L318" s="78"/>
      <c r="M318" s="78"/>
      <c r="N318" s="78"/>
      <c r="O318" s="78"/>
      <c r="P318" s="78"/>
      <c r="Q318" s="858"/>
      <c r="R318" s="41"/>
      <c r="S318" s="41"/>
    </row>
    <row r="319" spans="2:19" ht="15" customHeight="1">
      <c r="B319" s="590" t="s">
        <v>1100</v>
      </c>
      <c r="C319" s="590" t="s">
        <v>825</v>
      </c>
      <c r="D319" s="1357">
        <v>41</v>
      </c>
      <c r="E319" s="1357">
        <v>40</v>
      </c>
      <c r="F319" s="1357">
        <v>40</v>
      </c>
      <c r="G319" s="1357">
        <v>39</v>
      </c>
      <c r="H319" s="1180"/>
      <c r="I319" s="1177"/>
      <c r="J319" s="1177"/>
      <c r="K319" s="1177"/>
      <c r="L319" s="78"/>
      <c r="M319" s="78"/>
      <c r="N319" s="78"/>
      <c r="O319" s="78"/>
      <c r="P319" s="78"/>
      <c r="Q319" s="858"/>
      <c r="R319" s="41"/>
      <c r="S319" s="41"/>
    </row>
    <row r="320" spans="2:19" ht="15" customHeight="1">
      <c r="B320" s="1257"/>
      <c r="C320" s="1257" t="s">
        <v>826</v>
      </c>
      <c r="D320" s="1357">
        <v>41</v>
      </c>
      <c r="E320" s="1357">
        <v>40</v>
      </c>
      <c r="F320" s="1357">
        <v>40</v>
      </c>
      <c r="G320" s="1357">
        <v>39</v>
      </c>
      <c r="H320" s="1180"/>
      <c r="I320" s="1177"/>
      <c r="J320" s="1177"/>
      <c r="K320" s="1177"/>
      <c r="L320" s="78"/>
      <c r="M320" s="78"/>
      <c r="N320" s="78"/>
      <c r="O320" s="78"/>
      <c r="P320" s="78"/>
      <c r="Q320" s="858"/>
      <c r="R320" s="41"/>
      <c r="S320" s="41"/>
    </row>
    <row r="321" spans="2:19" ht="15" customHeight="1">
      <c r="B321" s="590"/>
      <c r="C321" s="590" t="s">
        <v>824</v>
      </c>
      <c r="D321" s="1357">
        <v>42</v>
      </c>
      <c r="E321" s="1357">
        <v>41</v>
      </c>
      <c r="F321" s="1357">
        <v>41</v>
      </c>
      <c r="G321" s="1357">
        <v>40</v>
      </c>
      <c r="H321" s="1179" t="s">
        <v>1092</v>
      </c>
      <c r="I321" s="1177"/>
      <c r="J321" s="1177"/>
      <c r="K321" s="1177"/>
      <c r="L321" s="78"/>
      <c r="M321" s="78"/>
      <c r="N321" s="78"/>
      <c r="O321" s="78"/>
      <c r="P321" s="78"/>
      <c r="Q321" s="858"/>
      <c r="R321" s="41"/>
      <c r="S321" s="41"/>
    </row>
    <row r="322" spans="2:19" ht="15" customHeight="1">
      <c r="B322" s="1257" t="s">
        <v>834</v>
      </c>
      <c r="C322" s="1257" t="s">
        <v>835</v>
      </c>
      <c r="D322" s="1357">
        <v>40</v>
      </c>
      <c r="E322" s="1357">
        <v>39</v>
      </c>
      <c r="F322" s="1357">
        <v>39</v>
      </c>
      <c r="G322" s="1357">
        <v>38</v>
      </c>
      <c r="H322" s="1179" t="s">
        <v>1092</v>
      </c>
      <c r="I322" s="1177"/>
      <c r="J322" s="1177"/>
      <c r="K322" s="1177"/>
      <c r="L322" s="78"/>
      <c r="M322" s="78"/>
      <c r="N322" s="78"/>
      <c r="O322" s="78"/>
      <c r="P322" s="78"/>
      <c r="Q322" s="858"/>
      <c r="R322" s="41"/>
      <c r="S322" s="41"/>
    </row>
    <row r="323" spans="2:19" ht="15" customHeight="1">
      <c r="B323" s="590" t="s">
        <v>815</v>
      </c>
      <c r="C323" s="590" t="s">
        <v>816</v>
      </c>
      <c r="D323" s="1357">
        <v>43</v>
      </c>
      <c r="E323" s="1357">
        <v>42</v>
      </c>
      <c r="F323" s="1357">
        <v>42</v>
      </c>
      <c r="G323" s="1357">
        <v>41</v>
      </c>
      <c r="H323" s="1179" t="s">
        <v>1101</v>
      </c>
      <c r="I323" s="1177"/>
      <c r="J323" s="1177"/>
      <c r="K323" s="1177"/>
      <c r="L323" s="78"/>
      <c r="M323" s="78"/>
      <c r="N323" s="78"/>
      <c r="O323" s="78"/>
      <c r="P323" s="78"/>
      <c r="Q323" s="858"/>
      <c r="R323" s="41"/>
      <c r="S323" s="41"/>
    </row>
    <row r="324" spans="2:19" ht="15" customHeight="1">
      <c r="B324" s="590" t="s">
        <v>1102</v>
      </c>
      <c r="C324" s="590" t="s">
        <v>502</v>
      </c>
      <c r="D324" s="1357">
        <v>51</v>
      </c>
      <c r="E324" s="1357">
        <v>50</v>
      </c>
      <c r="F324" s="1357">
        <v>50</v>
      </c>
      <c r="G324" s="1357">
        <v>49</v>
      </c>
      <c r="H324" s="1180"/>
      <c r="I324" s="1177"/>
      <c r="J324" s="1177"/>
      <c r="K324" s="1177"/>
      <c r="L324" s="78"/>
      <c r="M324" s="78"/>
      <c r="N324" s="78"/>
      <c r="O324" s="78"/>
      <c r="P324" s="78"/>
      <c r="Q324" s="858"/>
      <c r="R324" s="41"/>
      <c r="S324" s="41"/>
    </row>
    <row r="325" spans="2:19" ht="15" customHeight="1">
      <c r="B325" s="590" t="s">
        <v>840</v>
      </c>
      <c r="C325" s="590" t="s">
        <v>489</v>
      </c>
      <c r="D325" s="1357">
        <v>55</v>
      </c>
      <c r="E325" s="1357">
        <v>54</v>
      </c>
      <c r="F325" s="1357">
        <v>54</v>
      </c>
      <c r="G325" s="1357">
        <v>53</v>
      </c>
      <c r="H325" s="1179" t="s">
        <v>1103</v>
      </c>
      <c r="I325" s="1177"/>
      <c r="J325" s="1177"/>
      <c r="K325" s="1177"/>
      <c r="L325" s="78"/>
      <c r="M325" s="78"/>
      <c r="N325" s="78"/>
      <c r="O325" s="78"/>
      <c r="P325" s="78"/>
      <c r="Q325" s="858"/>
      <c r="R325" s="41"/>
      <c r="S325" s="41"/>
    </row>
    <row r="326" spans="2:19" ht="15" customHeight="1">
      <c r="B326" s="1257" t="s">
        <v>1104</v>
      </c>
      <c r="C326" s="1257" t="s">
        <v>440</v>
      </c>
      <c r="D326" s="1357">
        <v>43</v>
      </c>
      <c r="E326" s="1357">
        <v>42</v>
      </c>
      <c r="F326" s="1357">
        <v>42</v>
      </c>
      <c r="G326" s="1357">
        <v>41</v>
      </c>
      <c r="H326" s="1179" t="s">
        <v>1105</v>
      </c>
      <c r="I326" s="1177"/>
      <c r="J326" s="1177"/>
      <c r="K326" s="1177"/>
      <c r="L326" s="78"/>
      <c r="M326" s="78"/>
      <c r="N326" s="78"/>
      <c r="O326" s="78"/>
      <c r="P326" s="78"/>
      <c r="Q326" s="858"/>
      <c r="R326" s="41"/>
      <c r="S326" s="41"/>
    </row>
    <row r="327" spans="2:19" ht="15" customHeight="1">
      <c r="B327" s="590"/>
      <c r="C327" s="590" t="s">
        <v>474</v>
      </c>
      <c r="D327" s="1357">
        <v>43</v>
      </c>
      <c r="E327" s="1357">
        <v>42</v>
      </c>
      <c r="F327" s="1357">
        <v>42</v>
      </c>
      <c r="G327" s="1357">
        <v>41</v>
      </c>
      <c r="H327" s="1180"/>
      <c r="I327" s="1177"/>
      <c r="J327" s="1177"/>
      <c r="K327" s="1177"/>
      <c r="L327" s="78"/>
      <c r="M327" s="78"/>
      <c r="N327" s="78"/>
      <c r="O327" s="78"/>
      <c r="P327" s="78"/>
      <c r="Q327" s="858"/>
      <c r="R327" s="41"/>
      <c r="S327" s="41"/>
    </row>
    <row r="328" spans="2:19" ht="15" customHeight="1">
      <c r="B328" s="1257"/>
      <c r="C328" s="1257" t="s">
        <v>459</v>
      </c>
      <c r="D328" s="1357">
        <v>43</v>
      </c>
      <c r="E328" s="1357">
        <v>42</v>
      </c>
      <c r="F328" s="1357">
        <v>42</v>
      </c>
      <c r="G328" s="1357">
        <v>41</v>
      </c>
      <c r="H328" s="1180"/>
      <c r="I328" s="1177"/>
      <c r="J328" s="1177"/>
      <c r="K328" s="1177"/>
      <c r="L328" s="78"/>
      <c r="M328" s="78"/>
      <c r="N328" s="78"/>
      <c r="O328" s="78"/>
      <c r="P328" s="78"/>
      <c r="Q328" s="858"/>
      <c r="R328" s="41"/>
      <c r="S328" s="41"/>
    </row>
    <row r="329" spans="2:19" ht="15" customHeight="1">
      <c r="B329" s="590" t="s">
        <v>841</v>
      </c>
      <c r="C329" s="590" t="s">
        <v>486</v>
      </c>
      <c r="D329" s="1357">
        <v>45</v>
      </c>
      <c r="E329" s="1357">
        <v>44</v>
      </c>
      <c r="F329" s="1357">
        <v>44</v>
      </c>
      <c r="G329" s="1357">
        <v>43</v>
      </c>
      <c r="H329" s="1180"/>
      <c r="I329" s="1177"/>
      <c r="J329" s="1177"/>
      <c r="K329" s="1177"/>
      <c r="L329" s="78"/>
      <c r="M329" s="78"/>
      <c r="N329" s="78"/>
      <c r="O329" s="78"/>
      <c r="P329" s="78"/>
      <c r="Q329" s="858"/>
      <c r="R329" s="41"/>
      <c r="S329" s="41"/>
    </row>
    <row r="330" spans="2:19" ht="15" customHeight="1">
      <c r="B330" s="590" t="s">
        <v>1106</v>
      </c>
      <c r="C330" s="590" t="s">
        <v>497</v>
      </c>
      <c r="D330" s="1357">
        <v>63</v>
      </c>
      <c r="E330" s="1357">
        <v>62</v>
      </c>
      <c r="F330" s="1357">
        <v>62</v>
      </c>
      <c r="G330" s="1357">
        <v>61</v>
      </c>
      <c r="H330" s="1179" t="s">
        <v>1107</v>
      </c>
      <c r="I330" s="1177"/>
      <c r="J330" s="1177"/>
      <c r="K330" s="1177"/>
      <c r="L330" s="78"/>
      <c r="M330" s="78"/>
      <c r="N330" s="78"/>
      <c r="O330" s="78"/>
      <c r="P330" s="78"/>
      <c r="Q330" s="858"/>
      <c r="R330" s="41"/>
      <c r="S330" s="41"/>
    </row>
    <row r="331" spans="2:19" ht="15" customHeight="1">
      <c r="B331" s="590" t="s">
        <v>1108</v>
      </c>
      <c r="C331" s="590" t="s">
        <v>494</v>
      </c>
      <c r="D331" s="1357">
        <v>52</v>
      </c>
      <c r="E331" s="1357">
        <v>51</v>
      </c>
      <c r="F331" s="1357">
        <v>51</v>
      </c>
      <c r="G331" s="1357">
        <v>50</v>
      </c>
      <c r="H331" s="1179" t="s">
        <v>1092</v>
      </c>
      <c r="I331" s="1177"/>
      <c r="J331" s="1177"/>
      <c r="K331" s="1177"/>
      <c r="L331" s="78"/>
      <c r="M331" s="78"/>
      <c r="N331" s="78"/>
      <c r="O331" s="78"/>
      <c r="P331" s="78"/>
      <c r="Q331" s="858"/>
      <c r="R331" s="41"/>
      <c r="S331" s="41"/>
    </row>
    <row r="332" spans="2:19" ht="15" customHeight="1">
      <c r="B332" s="590"/>
      <c r="C332" s="590" t="s">
        <v>1041</v>
      </c>
      <c r="D332" s="1357">
        <v>52</v>
      </c>
      <c r="E332" s="1357">
        <v>51</v>
      </c>
      <c r="F332" s="1357">
        <v>51</v>
      </c>
      <c r="G332" s="1357">
        <v>50</v>
      </c>
      <c r="H332" s="1181"/>
      <c r="I332" s="1177"/>
      <c r="J332" s="1177"/>
      <c r="K332" s="1177"/>
      <c r="L332" s="78"/>
      <c r="M332" s="78"/>
      <c r="N332" s="78"/>
      <c r="O332" s="78"/>
      <c r="P332" s="78"/>
      <c r="Q332" s="858"/>
      <c r="R332" s="41"/>
      <c r="S332" s="41"/>
    </row>
    <row r="333" spans="2:19" ht="15" customHeight="1">
      <c r="B333" s="590" t="s">
        <v>1109</v>
      </c>
      <c r="C333" s="590" t="s">
        <v>438</v>
      </c>
      <c r="D333" s="1357">
        <v>43</v>
      </c>
      <c r="E333" s="1357">
        <v>42</v>
      </c>
      <c r="F333" s="1357">
        <v>42</v>
      </c>
      <c r="G333" s="1357">
        <v>41</v>
      </c>
      <c r="H333" s="1181"/>
      <c r="I333" s="1177"/>
      <c r="J333" s="1177"/>
      <c r="K333" s="1177"/>
      <c r="L333" s="78"/>
      <c r="M333" s="78"/>
      <c r="N333" s="78"/>
      <c r="O333" s="78"/>
      <c r="P333" s="78"/>
      <c r="Q333" s="858"/>
      <c r="R333" s="41"/>
      <c r="S333" s="41"/>
    </row>
    <row r="334" spans="2:19" ht="15" customHeight="1">
      <c r="B334" s="590"/>
      <c r="C334" s="590" t="s">
        <v>446</v>
      </c>
      <c r="D334" s="1357">
        <v>43</v>
      </c>
      <c r="E334" s="1357">
        <v>42</v>
      </c>
      <c r="F334" s="1357">
        <v>42</v>
      </c>
      <c r="G334" s="1357">
        <v>41</v>
      </c>
      <c r="H334" s="1181"/>
      <c r="I334" s="1177"/>
      <c r="J334" s="1177"/>
      <c r="K334" s="1177"/>
      <c r="L334" s="78"/>
      <c r="M334" s="78"/>
      <c r="N334" s="78"/>
      <c r="O334" s="78"/>
      <c r="P334" s="78"/>
      <c r="Q334" s="858"/>
      <c r="R334" s="41"/>
      <c r="S334" s="41"/>
    </row>
    <row r="335" spans="2:19" ht="15" customHeight="1">
      <c r="B335" s="590"/>
      <c r="C335" s="590" t="s">
        <v>454</v>
      </c>
      <c r="D335" s="1357">
        <v>44</v>
      </c>
      <c r="E335" s="1357">
        <v>43</v>
      </c>
      <c r="F335" s="1357">
        <v>43</v>
      </c>
      <c r="G335" s="1357">
        <v>42</v>
      </c>
      <c r="H335" s="1179" t="s">
        <v>1110</v>
      </c>
      <c r="I335" s="1177"/>
      <c r="J335" s="1177"/>
      <c r="K335" s="1177"/>
      <c r="L335" s="78"/>
      <c r="M335" s="78"/>
      <c r="N335" s="78"/>
      <c r="O335" s="78"/>
      <c r="P335" s="78"/>
      <c r="Q335" s="858"/>
      <c r="R335" s="41"/>
      <c r="S335" s="41"/>
    </row>
    <row r="336" spans="2:19" ht="15" customHeight="1">
      <c r="B336" s="590"/>
      <c r="C336" s="590" t="s">
        <v>437</v>
      </c>
      <c r="D336" s="1357">
        <v>43</v>
      </c>
      <c r="E336" s="1357">
        <v>42</v>
      </c>
      <c r="F336" s="1357">
        <v>42</v>
      </c>
      <c r="G336" s="1357">
        <v>41</v>
      </c>
      <c r="H336" s="1179" t="s">
        <v>1107</v>
      </c>
      <c r="I336" s="1177"/>
      <c r="J336" s="1177"/>
      <c r="K336" s="1177"/>
      <c r="L336" s="78"/>
      <c r="M336" s="78"/>
      <c r="N336" s="78"/>
      <c r="O336" s="78"/>
      <c r="P336" s="78"/>
      <c r="Q336" s="858"/>
      <c r="R336" s="41"/>
      <c r="S336" s="41"/>
    </row>
    <row r="337" spans="2:19" ht="15" customHeight="1">
      <c r="B337" s="590"/>
      <c r="C337" s="590" t="s">
        <v>478</v>
      </c>
      <c r="D337" s="1357">
        <v>43</v>
      </c>
      <c r="E337" s="1357">
        <v>42</v>
      </c>
      <c r="F337" s="1357">
        <v>42</v>
      </c>
      <c r="G337" s="1357">
        <v>41</v>
      </c>
      <c r="H337" s="1179"/>
      <c r="I337" s="1177"/>
      <c r="J337" s="1177"/>
      <c r="K337" s="1177"/>
      <c r="L337" s="78"/>
      <c r="M337" s="78"/>
      <c r="N337" s="78"/>
      <c r="O337" s="78"/>
      <c r="P337" s="78"/>
      <c r="Q337" s="858"/>
      <c r="R337" s="41"/>
      <c r="S337" s="41"/>
    </row>
    <row r="338" spans="2:19" ht="15" customHeight="1">
      <c r="B338" s="1257"/>
      <c r="C338" s="1257" t="s">
        <v>515</v>
      </c>
      <c r="D338" s="1357">
        <v>43</v>
      </c>
      <c r="E338" s="1357">
        <v>42</v>
      </c>
      <c r="F338" s="1357">
        <v>42</v>
      </c>
      <c r="G338" s="1357">
        <v>41</v>
      </c>
      <c r="H338" s="1179" t="s">
        <v>1111</v>
      </c>
      <c r="I338" s="1177"/>
      <c r="J338" s="1177"/>
      <c r="K338" s="1177"/>
      <c r="L338" s="78"/>
      <c r="M338" s="78"/>
      <c r="N338" s="78"/>
      <c r="O338" s="78"/>
      <c r="P338" s="78"/>
      <c r="Q338" s="858"/>
      <c r="R338" s="41"/>
      <c r="S338" s="41"/>
    </row>
    <row r="339" spans="2:19" ht="15" customHeight="1">
      <c r="B339" s="590"/>
      <c r="C339" s="590" t="s">
        <v>452</v>
      </c>
      <c r="D339" s="1357">
        <v>43</v>
      </c>
      <c r="E339" s="1357">
        <v>42</v>
      </c>
      <c r="F339" s="1357">
        <v>42</v>
      </c>
      <c r="G339" s="1357">
        <v>41</v>
      </c>
      <c r="H339" s="1179" t="s">
        <v>1105</v>
      </c>
      <c r="I339" s="1177"/>
      <c r="J339" s="1177"/>
      <c r="K339" s="1177"/>
      <c r="L339" s="78"/>
      <c r="M339" s="78"/>
      <c r="N339" s="78"/>
      <c r="O339" s="78"/>
      <c r="P339" s="78"/>
      <c r="Q339" s="858"/>
      <c r="R339" s="41"/>
      <c r="S339" s="41"/>
    </row>
    <row r="340" spans="2:19" ht="15" customHeight="1">
      <c r="B340" s="1257"/>
      <c r="C340" s="1257" t="s">
        <v>481</v>
      </c>
      <c r="D340" s="1357">
        <v>44</v>
      </c>
      <c r="E340" s="1357">
        <v>43</v>
      </c>
      <c r="F340" s="1357">
        <v>43</v>
      </c>
      <c r="G340" s="1357">
        <v>42</v>
      </c>
      <c r="H340" s="1181"/>
      <c r="I340" s="1177"/>
      <c r="J340" s="1177"/>
      <c r="K340" s="1177"/>
      <c r="L340" s="78"/>
      <c r="M340" s="78"/>
      <c r="N340" s="78"/>
      <c r="O340" s="78"/>
      <c r="P340" s="78"/>
      <c r="Q340" s="858"/>
      <c r="R340" s="41"/>
      <c r="S340" s="41"/>
    </row>
    <row r="341" spans="2:19" ht="15" customHeight="1">
      <c r="B341" s="590"/>
      <c r="C341" s="590" t="s">
        <v>417</v>
      </c>
      <c r="D341" s="1357">
        <v>43</v>
      </c>
      <c r="E341" s="1357">
        <v>42</v>
      </c>
      <c r="F341" s="1357">
        <v>42</v>
      </c>
      <c r="G341" s="1357">
        <v>41</v>
      </c>
      <c r="H341" s="1181"/>
      <c r="I341" s="1177"/>
      <c r="J341" s="1177"/>
      <c r="K341" s="1177"/>
      <c r="L341" s="78"/>
      <c r="M341" s="78"/>
      <c r="N341" s="78"/>
      <c r="O341" s="78"/>
      <c r="P341" s="78"/>
      <c r="Q341" s="858"/>
      <c r="R341" s="41"/>
      <c r="S341" s="41"/>
    </row>
    <row r="342" spans="2:19" ht="15" customHeight="1">
      <c r="B342" s="1257"/>
      <c r="C342" s="1257" t="s">
        <v>1040</v>
      </c>
      <c r="D342" s="1357">
        <v>43</v>
      </c>
      <c r="E342" s="1357">
        <v>42</v>
      </c>
      <c r="F342" s="1357">
        <v>42</v>
      </c>
      <c r="G342" s="1357">
        <v>41</v>
      </c>
      <c r="H342" s="1181"/>
      <c r="I342" s="1177"/>
      <c r="J342" s="1177"/>
      <c r="K342" s="1177"/>
      <c r="L342" s="78"/>
      <c r="M342" s="78"/>
      <c r="N342" s="78"/>
      <c r="O342" s="78"/>
      <c r="P342" s="78"/>
      <c r="Q342" s="858"/>
      <c r="R342" s="41"/>
      <c r="S342" s="41"/>
    </row>
    <row r="343" spans="2:19" ht="15" customHeight="1">
      <c r="B343" s="590"/>
      <c r="C343" s="590" t="s">
        <v>462</v>
      </c>
      <c r="D343" s="1357">
        <v>43</v>
      </c>
      <c r="E343" s="1357">
        <v>42</v>
      </c>
      <c r="F343" s="1357">
        <v>42</v>
      </c>
      <c r="G343" s="1357">
        <v>41</v>
      </c>
      <c r="H343" s="1181"/>
      <c r="I343" s="1177"/>
      <c r="J343" s="1177"/>
      <c r="K343" s="1177"/>
      <c r="L343" s="78"/>
      <c r="M343" s="78"/>
      <c r="N343" s="78"/>
      <c r="O343" s="78"/>
      <c r="P343" s="78"/>
      <c r="Q343" s="858"/>
      <c r="R343" s="41"/>
      <c r="S343" s="41"/>
    </row>
    <row r="344" spans="2:19" ht="15" customHeight="1">
      <c r="B344" s="1257"/>
      <c r="C344" s="1257" t="s">
        <v>453</v>
      </c>
      <c r="D344" s="1357">
        <v>43</v>
      </c>
      <c r="E344" s="1357">
        <v>42</v>
      </c>
      <c r="F344" s="1357">
        <v>42</v>
      </c>
      <c r="G344" s="1357">
        <v>41</v>
      </c>
      <c r="H344" s="1180"/>
      <c r="I344" s="1177"/>
      <c r="J344" s="1177"/>
      <c r="K344" s="1177"/>
      <c r="L344" s="78"/>
      <c r="M344" s="78"/>
      <c r="N344" s="78"/>
      <c r="O344" s="78"/>
      <c r="P344" s="78"/>
      <c r="Q344" s="858"/>
      <c r="R344" s="41"/>
      <c r="S344" s="41"/>
    </row>
    <row r="345" spans="2:19" ht="15" customHeight="1">
      <c r="B345" s="590"/>
      <c r="C345" s="590" t="s">
        <v>471</v>
      </c>
      <c r="D345" s="1357">
        <v>43</v>
      </c>
      <c r="E345" s="1357">
        <v>42</v>
      </c>
      <c r="F345" s="1357">
        <v>42</v>
      </c>
      <c r="G345" s="1357">
        <v>41</v>
      </c>
      <c r="H345" s="1180"/>
      <c r="I345" s="1177"/>
      <c r="J345" s="1177"/>
      <c r="K345" s="1177"/>
      <c r="L345" s="78"/>
      <c r="M345" s="78"/>
      <c r="N345" s="78"/>
      <c r="O345" s="78"/>
      <c r="P345" s="78"/>
      <c r="Q345" s="858"/>
      <c r="R345" s="41"/>
      <c r="S345" s="41"/>
    </row>
    <row r="346" spans="2:19" ht="15" customHeight="1">
      <c r="B346" s="1257" t="s">
        <v>799</v>
      </c>
      <c r="C346" s="1257" t="s">
        <v>800</v>
      </c>
      <c r="D346" s="1357">
        <v>38</v>
      </c>
      <c r="E346" s="1357">
        <v>37</v>
      </c>
      <c r="F346" s="1357">
        <v>37</v>
      </c>
      <c r="G346" s="1357">
        <v>36</v>
      </c>
      <c r="H346" s="1179" t="s">
        <v>1112</v>
      </c>
      <c r="I346" s="1177"/>
      <c r="J346" s="1177"/>
      <c r="K346" s="1177"/>
      <c r="L346" s="78"/>
      <c r="M346" s="78"/>
      <c r="N346" s="78"/>
      <c r="O346" s="78"/>
      <c r="P346" s="78"/>
      <c r="Q346" s="858"/>
      <c r="R346" s="41"/>
      <c r="S346" s="41"/>
    </row>
    <row r="347" spans="2:19" ht="15" customHeight="1">
      <c r="B347" s="590" t="s">
        <v>1113</v>
      </c>
      <c r="C347" s="590" t="s">
        <v>1114</v>
      </c>
      <c r="D347" s="1357">
        <v>37</v>
      </c>
      <c r="E347" s="1357">
        <v>36</v>
      </c>
      <c r="F347" s="1357">
        <v>36</v>
      </c>
      <c r="G347" s="1357">
        <v>35</v>
      </c>
      <c r="H347" s="1179" t="s">
        <v>1112</v>
      </c>
      <c r="I347" s="1177"/>
      <c r="J347" s="1177"/>
      <c r="K347" s="1177"/>
      <c r="L347" s="78"/>
      <c r="M347" s="78"/>
      <c r="N347" s="78"/>
      <c r="O347" s="78"/>
      <c r="P347" s="78"/>
      <c r="Q347" s="858"/>
      <c r="R347" s="41"/>
      <c r="S347" s="41"/>
    </row>
    <row r="348" spans="2:19" ht="15" customHeight="1">
      <c r="B348" s="1257"/>
      <c r="C348" s="1257" t="s">
        <v>797</v>
      </c>
      <c r="D348" s="1357">
        <v>36</v>
      </c>
      <c r="E348" s="1357">
        <v>35</v>
      </c>
      <c r="F348" s="1357">
        <v>35</v>
      </c>
      <c r="G348" s="1357">
        <v>34</v>
      </c>
      <c r="H348" s="1179"/>
      <c r="I348" s="1177"/>
      <c r="J348" s="1177"/>
      <c r="K348" s="1177"/>
      <c r="L348" s="78"/>
      <c r="M348" s="78"/>
      <c r="N348" s="78"/>
      <c r="O348" s="78"/>
      <c r="P348" s="78"/>
      <c r="Q348" s="858"/>
      <c r="R348" s="41"/>
      <c r="S348" s="41"/>
    </row>
    <row r="349" spans="2:19" ht="15" customHeight="1">
      <c r="B349" s="590" t="s">
        <v>1115</v>
      </c>
      <c r="C349" s="590" t="s">
        <v>798</v>
      </c>
      <c r="D349" s="1357">
        <v>37</v>
      </c>
      <c r="E349" s="1357">
        <v>36</v>
      </c>
      <c r="F349" s="1357">
        <v>36</v>
      </c>
      <c r="G349" s="1357">
        <v>35</v>
      </c>
      <c r="H349" s="1179" t="s">
        <v>1116</v>
      </c>
      <c r="I349" s="1177"/>
      <c r="J349" s="1177"/>
      <c r="K349" s="1177"/>
      <c r="L349" s="78"/>
      <c r="M349" s="78"/>
      <c r="N349" s="78"/>
      <c r="O349" s="78"/>
      <c r="P349" s="78"/>
      <c r="Q349" s="858"/>
      <c r="R349" s="41"/>
      <c r="S349" s="41"/>
    </row>
    <row r="350" spans="2:19" ht="15" customHeight="1">
      <c r="B350" s="1257" t="s">
        <v>803</v>
      </c>
      <c r="C350" s="1257" t="s">
        <v>804</v>
      </c>
      <c r="D350" s="1357">
        <v>42</v>
      </c>
      <c r="E350" s="1357">
        <v>41</v>
      </c>
      <c r="F350" s="1357">
        <v>41</v>
      </c>
      <c r="G350" s="1357">
        <v>40</v>
      </c>
      <c r="H350" s="1179"/>
      <c r="I350" s="1177"/>
      <c r="J350" s="1177"/>
      <c r="K350" s="1177"/>
      <c r="L350" s="78"/>
      <c r="M350" s="78"/>
      <c r="N350" s="78"/>
      <c r="O350" s="78"/>
      <c r="P350" s="78"/>
      <c r="Q350" s="858"/>
      <c r="R350" s="41"/>
      <c r="S350" s="41"/>
    </row>
    <row r="351" spans="2:19" ht="15" customHeight="1">
      <c r="B351" s="590" t="s">
        <v>801</v>
      </c>
      <c r="C351" s="590" t="s">
        <v>802</v>
      </c>
      <c r="D351" s="1357">
        <v>38</v>
      </c>
      <c r="E351" s="1357">
        <v>37</v>
      </c>
      <c r="F351" s="1357">
        <v>37</v>
      </c>
      <c r="G351" s="1357">
        <v>36</v>
      </c>
      <c r="H351" s="1179"/>
      <c r="I351" s="1177"/>
      <c r="J351" s="1177"/>
      <c r="K351" s="1177"/>
      <c r="L351" s="78"/>
      <c r="M351" s="78"/>
      <c r="N351" s="78"/>
      <c r="O351" s="78"/>
      <c r="P351" s="78"/>
      <c r="Q351" s="858"/>
      <c r="R351" s="41"/>
      <c r="S351" s="41"/>
    </row>
    <row r="352" spans="2:19" ht="15" customHeight="1">
      <c r="B352" s="1257" t="s">
        <v>1117</v>
      </c>
      <c r="C352" s="1257" t="s">
        <v>1037</v>
      </c>
      <c r="D352" s="1357">
        <v>40</v>
      </c>
      <c r="E352" s="1357">
        <v>39</v>
      </c>
      <c r="F352" s="1357">
        <v>39</v>
      </c>
      <c r="G352" s="1357">
        <v>38</v>
      </c>
      <c r="H352" s="1179" t="s">
        <v>1118</v>
      </c>
      <c r="I352" s="1177"/>
      <c r="J352" s="1177"/>
      <c r="K352" s="1177"/>
      <c r="L352" s="78"/>
      <c r="M352" s="78"/>
      <c r="N352" s="78"/>
      <c r="O352" s="78"/>
      <c r="P352" s="78"/>
      <c r="Q352" s="858"/>
      <c r="R352" s="41"/>
      <c r="S352" s="41"/>
    </row>
    <row r="353" spans="2:19" ht="15" customHeight="1">
      <c r="B353" s="590" t="s">
        <v>805</v>
      </c>
      <c r="C353" s="590" t="s">
        <v>808</v>
      </c>
      <c r="D353" s="1357">
        <v>36</v>
      </c>
      <c r="E353" s="1357">
        <v>35</v>
      </c>
      <c r="F353" s="1357">
        <v>35</v>
      </c>
      <c r="G353" s="1357">
        <v>34</v>
      </c>
      <c r="H353" s="1180"/>
      <c r="I353" s="1177"/>
      <c r="J353" s="1177"/>
      <c r="K353" s="1177"/>
      <c r="L353" s="78"/>
      <c r="M353" s="78"/>
      <c r="N353" s="78"/>
      <c r="O353" s="78"/>
      <c r="P353" s="78"/>
      <c r="Q353" s="858"/>
      <c r="R353" s="41"/>
      <c r="S353" s="41"/>
    </row>
    <row r="354" spans="2:19" ht="15" customHeight="1">
      <c r="B354" s="1257"/>
      <c r="C354" s="1257" t="s">
        <v>806</v>
      </c>
      <c r="D354" s="1357">
        <v>36</v>
      </c>
      <c r="E354" s="1357">
        <v>35</v>
      </c>
      <c r="F354" s="1357">
        <v>35</v>
      </c>
      <c r="G354" s="1357">
        <v>34</v>
      </c>
      <c r="H354" s="1180"/>
      <c r="I354" s="1177"/>
      <c r="J354" s="1177"/>
      <c r="K354" s="1177"/>
      <c r="L354" s="78"/>
      <c r="M354" s="78"/>
      <c r="N354" s="78"/>
      <c r="O354" s="78"/>
      <c r="P354" s="78"/>
      <c r="Q354" s="858"/>
      <c r="R354" s="41"/>
      <c r="S354" s="41"/>
    </row>
    <row r="355" spans="2:19" ht="15" customHeight="1">
      <c r="B355" s="590"/>
      <c r="C355" s="590" t="s">
        <v>807</v>
      </c>
      <c r="D355" s="1357">
        <v>36</v>
      </c>
      <c r="E355" s="1357">
        <v>35</v>
      </c>
      <c r="F355" s="1357">
        <v>35</v>
      </c>
      <c r="G355" s="1357">
        <v>34</v>
      </c>
      <c r="H355" s="1179" t="s">
        <v>1119</v>
      </c>
      <c r="I355" s="1177"/>
      <c r="J355" s="1177"/>
      <c r="K355" s="1177"/>
      <c r="L355" s="78"/>
      <c r="M355" s="78"/>
      <c r="N355" s="78"/>
      <c r="O355" s="78"/>
      <c r="P355" s="78"/>
      <c r="Q355" s="858"/>
      <c r="R355" s="41"/>
      <c r="S355" s="41"/>
    </row>
    <row r="356" spans="2:19" ht="15" customHeight="1">
      <c r="B356" s="1257" t="s">
        <v>1120</v>
      </c>
      <c r="C356" s="1257" t="s">
        <v>382</v>
      </c>
      <c r="D356" s="1357">
        <v>39</v>
      </c>
      <c r="E356" s="1357">
        <v>38</v>
      </c>
      <c r="F356" s="1357">
        <v>38</v>
      </c>
      <c r="G356" s="1357">
        <v>37</v>
      </c>
      <c r="H356" s="1179" t="s">
        <v>1121</v>
      </c>
      <c r="I356" s="1177"/>
      <c r="J356" s="1177"/>
      <c r="K356" s="1177"/>
      <c r="L356" s="78"/>
      <c r="M356" s="78"/>
      <c r="N356" s="78"/>
      <c r="O356" s="78"/>
      <c r="P356" s="78"/>
      <c r="Q356" s="858"/>
      <c r="R356" s="41"/>
      <c r="S356" s="41"/>
    </row>
    <row r="357" spans="2:19" ht="15" customHeight="1">
      <c r="B357" s="590"/>
      <c r="C357" s="590" t="s">
        <v>292</v>
      </c>
      <c r="D357" s="1357">
        <v>37</v>
      </c>
      <c r="E357" s="1357">
        <v>36</v>
      </c>
      <c r="F357" s="1357">
        <v>36</v>
      </c>
      <c r="G357" s="1357">
        <v>35</v>
      </c>
      <c r="H357" s="1180"/>
      <c r="I357" s="1177"/>
      <c r="J357" s="1177"/>
      <c r="K357" s="1177"/>
      <c r="L357" s="78"/>
      <c r="M357" s="78"/>
      <c r="N357" s="78"/>
      <c r="O357" s="78"/>
      <c r="P357" s="78"/>
      <c r="Q357" s="858"/>
      <c r="R357" s="41"/>
      <c r="S357" s="41"/>
    </row>
    <row r="358" spans="2:19" ht="15" customHeight="1">
      <c r="B358" s="1257" t="s">
        <v>749</v>
      </c>
      <c r="C358" s="1257" t="s">
        <v>334</v>
      </c>
      <c r="D358" s="1357">
        <v>38</v>
      </c>
      <c r="E358" s="1357">
        <v>37</v>
      </c>
      <c r="F358" s="1357">
        <v>37</v>
      </c>
      <c r="G358" s="1357">
        <v>36</v>
      </c>
      <c r="H358" s="1180"/>
      <c r="I358" s="1177"/>
      <c r="J358" s="1177"/>
      <c r="K358" s="1177"/>
      <c r="L358" s="78"/>
      <c r="M358" s="78"/>
      <c r="N358" s="78"/>
      <c r="O358" s="78"/>
      <c r="P358" s="78"/>
      <c r="Q358" s="858"/>
      <c r="R358" s="41"/>
      <c r="S358" s="41"/>
    </row>
    <row r="359" spans="2:19" ht="15" customHeight="1">
      <c r="B359" s="590"/>
      <c r="C359" s="590" t="s">
        <v>335</v>
      </c>
      <c r="D359" s="1357">
        <v>38</v>
      </c>
      <c r="E359" s="1357">
        <v>37</v>
      </c>
      <c r="F359" s="1357">
        <v>37</v>
      </c>
      <c r="G359" s="1357">
        <v>36</v>
      </c>
      <c r="H359" s="1179" t="s">
        <v>1121</v>
      </c>
      <c r="I359" s="1177"/>
      <c r="J359" s="1177"/>
      <c r="K359" s="1177"/>
      <c r="L359" s="78"/>
      <c r="M359" s="78"/>
      <c r="N359" s="78"/>
      <c r="O359" s="78"/>
      <c r="P359" s="78"/>
      <c r="Q359" s="858"/>
      <c r="R359" s="41"/>
      <c r="S359" s="41"/>
    </row>
    <row r="360" spans="2:19" ht="15" customHeight="1">
      <c r="B360" s="590" t="s">
        <v>1122</v>
      </c>
      <c r="C360" s="590" t="s">
        <v>293</v>
      </c>
      <c r="D360" s="1357">
        <v>40</v>
      </c>
      <c r="E360" s="1357">
        <v>39</v>
      </c>
      <c r="F360" s="1357">
        <v>39</v>
      </c>
      <c r="G360" s="1357">
        <v>38</v>
      </c>
      <c r="H360" s="1179" t="s">
        <v>1124</v>
      </c>
      <c r="I360" s="1177"/>
      <c r="J360" s="1177"/>
      <c r="K360" s="1177"/>
      <c r="L360" s="78"/>
      <c r="M360" s="78"/>
      <c r="N360" s="78"/>
      <c r="O360" s="78"/>
      <c r="P360" s="78"/>
      <c r="Q360" s="858"/>
      <c r="R360" s="41"/>
      <c r="S360" s="41"/>
    </row>
    <row r="361" spans="2:19" ht="15" customHeight="1">
      <c r="B361" s="590" t="s">
        <v>1123</v>
      </c>
      <c r="C361" s="590" t="s">
        <v>406</v>
      </c>
      <c r="D361" s="1357">
        <v>38</v>
      </c>
      <c r="E361" s="1357">
        <v>37</v>
      </c>
      <c r="F361" s="1357">
        <v>37</v>
      </c>
      <c r="G361" s="1357">
        <v>36</v>
      </c>
      <c r="H361" s="1180"/>
      <c r="I361" s="1177"/>
      <c r="J361" s="1177"/>
      <c r="K361" s="1177"/>
      <c r="L361" s="78"/>
      <c r="M361" s="78"/>
      <c r="N361" s="78"/>
      <c r="O361" s="78"/>
      <c r="P361" s="78"/>
      <c r="Q361" s="858"/>
      <c r="R361" s="41"/>
      <c r="S361" s="41"/>
    </row>
    <row r="362" spans="2:19" ht="15" customHeight="1">
      <c r="B362" s="590" t="s">
        <v>766</v>
      </c>
      <c r="C362" s="590" t="s">
        <v>356</v>
      </c>
      <c r="D362" s="1357">
        <v>38</v>
      </c>
      <c r="E362" s="1357">
        <v>37</v>
      </c>
      <c r="F362" s="1357">
        <v>37</v>
      </c>
      <c r="G362" s="1357">
        <v>36</v>
      </c>
      <c r="H362" s="1180"/>
      <c r="I362" s="1177"/>
      <c r="J362" s="1177"/>
      <c r="K362" s="1177"/>
      <c r="L362" s="78"/>
      <c r="M362" s="78"/>
      <c r="N362" s="78"/>
      <c r="O362" s="78"/>
      <c r="P362" s="78"/>
      <c r="Q362" s="858"/>
      <c r="R362" s="41"/>
      <c r="S362" s="41"/>
    </row>
    <row r="363" spans="2:19" ht="15" customHeight="1">
      <c r="B363" s="590" t="s">
        <v>757</v>
      </c>
      <c r="C363" s="590" t="s">
        <v>327</v>
      </c>
      <c r="D363" s="1357">
        <v>38</v>
      </c>
      <c r="E363" s="1357">
        <v>37</v>
      </c>
      <c r="F363" s="1357">
        <v>37</v>
      </c>
      <c r="G363" s="1357">
        <v>36</v>
      </c>
      <c r="H363" s="1179" t="s">
        <v>1125</v>
      </c>
      <c r="I363" s="1177"/>
      <c r="J363" s="1177"/>
      <c r="K363" s="1177"/>
      <c r="L363" s="78"/>
      <c r="M363" s="78"/>
      <c r="N363" s="78"/>
      <c r="O363" s="78"/>
      <c r="P363" s="78"/>
      <c r="Q363" s="858"/>
      <c r="R363" s="41"/>
      <c r="S363" s="41"/>
    </row>
    <row r="364" spans="2:19" ht="15" customHeight="1">
      <c r="B364" s="590"/>
      <c r="C364" s="590" t="s">
        <v>328</v>
      </c>
      <c r="D364" s="1357">
        <v>37</v>
      </c>
      <c r="E364" s="1357">
        <v>36</v>
      </c>
      <c r="F364" s="1357">
        <v>36</v>
      </c>
      <c r="G364" s="1357">
        <v>35</v>
      </c>
      <c r="H364" s="1180"/>
      <c r="I364" s="1177"/>
      <c r="J364" s="1177"/>
      <c r="K364" s="1177"/>
      <c r="L364" s="78"/>
      <c r="M364" s="78"/>
      <c r="N364" s="78"/>
      <c r="O364" s="78"/>
      <c r="P364" s="78"/>
      <c r="Q364" s="858"/>
      <c r="R364" s="41"/>
      <c r="S364" s="41"/>
    </row>
    <row r="365" spans="2:19" ht="15" customHeight="1">
      <c r="B365" s="590" t="s">
        <v>764</v>
      </c>
      <c r="C365" s="590" t="s">
        <v>765</v>
      </c>
      <c r="D365" s="1357">
        <v>39</v>
      </c>
      <c r="E365" s="1357">
        <v>38</v>
      </c>
      <c r="F365" s="1357">
        <v>38</v>
      </c>
      <c r="G365" s="1357">
        <v>37</v>
      </c>
      <c r="H365" s="1180"/>
      <c r="I365" s="1177"/>
      <c r="J365" s="1177"/>
      <c r="K365" s="1177"/>
      <c r="L365" s="78"/>
      <c r="M365" s="78"/>
      <c r="N365" s="78"/>
      <c r="O365" s="78"/>
      <c r="P365" s="78"/>
      <c r="Q365" s="858"/>
      <c r="R365" s="41"/>
      <c r="S365" s="41"/>
    </row>
    <row r="366" spans="2:19" ht="15" customHeight="1">
      <c r="B366" s="590" t="s">
        <v>756</v>
      </c>
      <c r="C366" s="590" t="s">
        <v>329</v>
      </c>
      <c r="D366" s="1357">
        <v>38</v>
      </c>
      <c r="E366" s="1357">
        <v>37</v>
      </c>
      <c r="F366" s="1357">
        <v>37</v>
      </c>
      <c r="G366" s="1357">
        <v>36</v>
      </c>
      <c r="H366" s="1180"/>
      <c r="I366" s="1177"/>
      <c r="J366" s="1177"/>
      <c r="K366" s="1177"/>
      <c r="L366" s="78"/>
      <c r="M366" s="78"/>
      <c r="N366" s="78"/>
      <c r="O366" s="78"/>
      <c r="P366" s="78"/>
      <c r="Q366" s="858"/>
      <c r="R366" s="41"/>
      <c r="S366" s="41"/>
    </row>
    <row r="367" spans="2:19" ht="15" customHeight="1">
      <c r="B367" s="590" t="s">
        <v>742</v>
      </c>
      <c r="C367" s="590" t="s">
        <v>343</v>
      </c>
      <c r="D367" s="1357">
        <v>37</v>
      </c>
      <c r="E367" s="1357">
        <v>36</v>
      </c>
      <c r="F367" s="1357">
        <v>36</v>
      </c>
      <c r="G367" s="1357">
        <v>35</v>
      </c>
      <c r="H367" s="1179" t="s">
        <v>1126</v>
      </c>
      <c r="I367" s="1177"/>
      <c r="J367" s="1177"/>
      <c r="K367" s="1177"/>
      <c r="L367" s="78"/>
      <c r="M367" s="78"/>
      <c r="N367" s="78"/>
      <c r="O367" s="78"/>
      <c r="P367" s="78"/>
      <c r="Q367" s="858"/>
      <c r="R367" s="41"/>
      <c r="S367" s="41"/>
    </row>
    <row r="368" spans="2:19" ht="15" customHeight="1">
      <c r="B368" s="590"/>
      <c r="C368" s="590" t="s">
        <v>345</v>
      </c>
      <c r="D368" s="1357">
        <v>40</v>
      </c>
      <c r="E368" s="1357">
        <v>39</v>
      </c>
      <c r="F368" s="1357">
        <v>39</v>
      </c>
      <c r="G368" s="1357">
        <v>38</v>
      </c>
      <c r="H368" s="1180"/>
      <c r="I368" s="1177"/>
      <c r="J368" s="1177"/>
      <c r="K368" s="1177"/>
      <c r="L368" s="78"/>
      <c r="M368" s="78"/>
      <c r="N368" s="78"/>
      <c r="O368" s="78"/>
      <c r="P368" s="78"/>
      <c r="Q368" s="858"/>
      <c r="R368" s="41"/>
      <c r="S368" s="41"/>
    </row>
    <row r="369" spans="2:19" ht="15" customHeight="1">
      <c r="B369" s="590"/>
      <c r="C369" s="590" t="s">
        <v>346</v>
      </c>
      <c r="D369" s="1357">
        <v>40</v>
      </c>
      <c r="E369" s="1357">
        <v>39</v>
      </c>
      <c r="F369" s="1357">
        <v>39</v>
      </c>
      <c r="G369" s="1357">
        <v>38</v>
      </c>
      <c r="H369" s="1179" t="s">
        <v>1127</v>
      </c>
      <c r="I369" s="1177"/>
      <c r="J369" s="1177"/>
      <c r="K369" s="1177"/>
      <c r="L369" s="78"/>
      <c r="M369" s="78"/>
      <c r="N369" s="78"/>
      <c r="O369" s="78"/>
      <c r="P369" s="78"/>
      <c r="Q369" s="858"/>
      <c r="R369" s="41"/>
      <c r="S369" s="41"/>
    </row>
    <row r="370" spans="2:19" ht="15" customHeight="1">
      <c r="B370" s="590"/>
      <c r="C370" s="590" t="s">
        <v>262</v>
      </c>
      <c r="D370" s="1357">
        <v>40</v>
      </c>
      <c r="E370" s="1357">
        <v>39</v>
      </c>
      <c r="F370" s="1357">
        <v>39</v>
      </c>
      <c r="G370" s="1357">
        <v>38</v>
      </c>
      <c r="H370" s="1180"/>
      <c r="I370" s="1177"/>
      <c r="J370" s="1177"/>
      <c r="K370" s="1177"/>
      <c r="L370" s="78"/>
      <c r="M370" s="78"/>
      <c r="N370" s="78"/>
      <c r="O370" s="78"/>
      <c r="P370" s="78"/>
      <c r="Q370" s="858"/>
      <c r="R370" s="41"/>
      <c r="S370" s="41"/>
    </row>
    <row r="371" spans="2:19" ht="15" customHeight="1">
      <c r="B371" s="590"/>
      <c r="C371" s="590" t="s">
        <v>351</v>
      </c>
      <c r="D371" s="1357">
        <v>38</v>
      </c>
      <c r="E371" s="1357">
        <v>37</v>
      </c>
      <c r="F371" s="1357">
        <v>37</v>
      </c>
      <c r="G371" s="1357">
        <v>36</v>
      </c>
      <c r="H371" s="1180"/>
      <c r="I371" s="1177"/>
      <c r="J371" s="1177"/>
      <c r="K371" s="1177"/>
      <c r="L371" s="78"/>
      <c r="M371" s="78"/>
      <c r="N371" s="78"/>
      <c r="O371" s="78"/>
      <c r="P371" s="78"/>
      <c r="Q371" s="858"/>
      <c r="R371" s="41"/>
      <c r="S371" s="41"/>
    </row>
    <row r="372" spans="2:19" ht="15" customHeight="1">
      <c r="B372" s="590" t="s">
        <v>795</v>
      </c>
      <c r="C372" s="590" t="s">
        <v>796</v>
      </c>
      <c r="D372" s="1357">
        <v>40</v>
      </c>
      <c r="E372" s="1357">
        <v>39</v>
      </c>
      <c r="F372" s="1357">
        <v>39</v>
      </c>
      <c r="G372" s="1357">
        <v>38</v>
      </c>
      <c r="H372" s="1180"/>
      <c r="I372" s="1177"/>
      <c r="J372" s="1177"/>
      <c r="K372" s="1177"/>
      <c r="L372" s="78"/>
      <c r="M372" s="78"/>
      <c r="N372" s="78"/>
      <c r="O372" s="78"/>
      <c r="P372" s="78"/>
      <c r="Q372" s="858"/>
      <c r="R372" s="41"/>
      <c r="S372" s="41"/>
    </row>
    <row r="373" spans="2:19" ht="15" customHeight="1">
      <c r="B373" s="590" t="s">
        <v>746</v>
      </c>
      <c r="C373" s="590" t="s">
        <v>747</v>
      </c>
      <c r="D373" s="1357">
        <v>41</v>
      </c>
      <c r="E373" s="1357">
        <v>40</v>
      </c>
      <c r="F373" s="1357">
        <v>40</v>
      </c>
      <c r="G373" s="1357">
        <v>39</v>
      </c>
      <c r="H373" s="1180"/>
      <c r="I373" s="1177"/>
      <c r="J373" s="1177"/>
      <c r="K373" s="1177"/>
      <c r="L373" s="78"/>
      <c r="M373" s="78"/>
      <c r="N373" s="78"/>
      <c r="O373" s="78"/>
      <c r="P373" s="78"/>
      <c r="Q373" s="858"/>
      <c r="R373" s="41"/>
      <c r="S373" s="41"/>
    </row>
    <row r="374" spans="2:19" ht="15" customHeight="1">
      <c r="B374" s="590"/>
      <c r="C374" s="590" t="s">
        <v>315</v>
      </c>
      <c r="D374" s="1357">
        <v>39</v>
      </c>
      <c r="E374" s="1357">
        <v>38</v>
      </c>
      <c r="F374" s="1357">
        <v>38</v>
      </c>
      <c r="G374" s="1357">
        <v>37</v>
      </c>
      <c r="H374" s="1179" t="s">
        <v>1128</v>
      </c>
      <c r="I374" s="1177"/>
      <c r="J374" s="1177"/>
      <c r="K374" s="1177"/>
      <c r="L374" s="78"/>
      <c r="M374" s="78"/>
      <c r="N374" s="78"/>
      <c r="O374" s="78"/>
      <c r="P374" s="78"/>
      <c r="Q374" s="858"/>
      <c r="R374" s="41"/>
      <c r="S374" s="41"/>
    </row>
    <row r="375" spans="2:19" ht="15" customHeight="1">
      <c r="B375" s="590"/>
      <c r="C375" s="590" t="s">
        <v>316</v>
      </c>
      <c r="D375" s="1357">
        <v>39</v>
      </c>
      <c r="E375" s="1357">
        <v>38</v>
      </c>
      <c r="F375" s="1357">
        <v>38</v>
      </c>
      <c r="G375" s="1357">
        <v>37</v>
      </c>
      <c r="H375" s="1180"/>
      <c r="I375" s="1177"/>
      <c r="J375" s="1177"/>
      <c r="K375" s="1177"/>
      <c r="L375" s="78"/>
      <c r="M375" s="78"/>
      <c r="N375" s="78"/>
      <c r="O375" s="78"/>
      <c r="P375" s="78"/>
      <c r="Q375" s="858"/>
      <c r="R375" s="41"/>
      <c r="S375" s="41"/>
    </row>
    <row r="376" spans="2:19" ht="15" customHeight="1">
      <c r="B376" s="590"/>
      <c r="C376" s="590" t="s">
        <v>319</v>
      </c>
      <c r="D376" s="1357">
        <v>39</v>
      </c>
      <c r="E376" s="1357">
        <v>38</v>
      </c>
      <c r="F376" s="1357">
        <v>38</v>
      </c>
      <c r="G376" s="1357">
        <v>37</v>
      </c>
      <c r="H376" s="1180"/>
      <c r="I376" s="1177"/>
      <c r="J376" s="1177"/>
      <c r="K376" s="1177"/>
      <c r="L376" s="78"/>
      <c r="M376" s="78"/>
      <c r="N376" s="78"/>
      <c r="O376" s="78"/>
      <c r="P376" s="78"/>
      <c r="Q376" s="858"/>
      <c r="R376" s="41"/>
      <c r="S376" s="41"/>
    </row>
    <row r="377" spans="2:19" ht="15" customHeight="1">
      <c r="B377" s="590"/>
      <c r="C377" s="590" t="s">
        <v>289</v>
      </c>
      <c r="D377" s="1357">
        <v>39</v>
      </c>
      <c r="E377" s="1357">
        <v>38</v>
      </c>
      <c r="F377" s="1357">
        <v>38</v>
      </c>
      <c r="G377" s="1357">
        <v>37</v>
      </c>
      <c r="H377" s="1180"/>
      <c r="I377" s="1177"/>
      <c r="J377" s="1177"/>
      <c r="K377" s="1177"/>
      <c r="L377" s="78"/>
      <c r="M377" s="78"/>
      <c r="N377" s="78"/>
      <c r="O377" s="78"/>
      <c r="P377" s="78"/>
      <c r="Q377" s="858"/>
      <c r="R377" s="41"/>
      <c r="S377" s="41"/>
    </row>
    <row r="378" spans="2:19" ht="15" customHeight="1">
      <c r="B378" s="590"/>
      <c r="C378" s="590" t="s">
        <v>321</v>
      </c>
      <c r="D378" s="1357">
        <v>37</v>
      </c>
      <c r="E378" s="1357">
        <v>36</v>
      </c>
      <c r="F378" s="1357">
        <v>36</v>
      </c>
      <c r="G378" s="1357">
        <v>35</v>
      </c>
      <c r="H378" s="1180"/>
      <c r="I378" s="1177"/>
      <c r="J378" s="1177"/>
      <c r="K378" s="1177"/>
      <c r="L378" s="78"/>
      <c r="M378" s="78"/>
      <c r="N378" s="78"/>
      <c r="O378" s="78"/>
      <c r="P378" s="78"/>
      <c r="Q378" s="858"/>
      <c r="R378" s="41"/>
      <c r="S378" s="41"/>
    </row>
    <row r="379" spans="2:19" ht="15" customHeight="1">
      <c r="B379" s="590"/>
      <c r="C379" s="590" t="s">
        <v>322</v>
      </c>
      <c r="D379" s="1357">
        <v>39</v>
      </c>
      <c r="E379" s="1357">
        <v>38</v>
      </c>
      <c r="F379" s="1357">
        <v>38</v>
      </c>
      <c r="G379" s="1357">
        <v>37</v>
      </c>
      <c r="H379" s="1180"/>
      <c r="I379" s="1177"/>
      <c r="J379" s="1177"/>
      <c r="K379" s="1177"/>
      <c r="L379" s="78"/>
      <c r="M379" s="78"/>
      <c r="N379" s="78"/>
      <c r="O379" s="78"/>
      <c r="P379" s="78"/>
      <c r="Q379" s="858"/>
      <c r="R379" s="41"/>
      <c r="S379" s="41"/>
    </row>
    <row r="380" spans="2:19" ht="15" customHeight="1">
      <c r="B380" s="590"/>
      <c r="C380" s="590" t="s">
        <v>324</v>
      </c>
      <c r="D380" s="1357">
        <v>39</v>
      </c>
      <c r="E380" s="1357">
        <v>38</v>
      </c>
      <c r="F380" s="1357">
        <v>38</v>
      </c>
      <c r="G380" s="1357">
        <v>37</v>
      </c>
      <c r="H380" s="1180"/>
      <c r="I380" s="1177"/>
      <c r="J380" s="1177"/>
      <c r="K380" s="1177"/>
      <c r="L380" s="78"/>
      <c r="M380" s="78"/>
      <c r="N380" s="78"/>
      <c r="O380" s="78"/>
      <c r="P380" s="78"/>
      <c r="Q380" s="858"/>
      <c r="R380" s="41"/>
      <c r="S380" s="41"/>
    </row>
    <row r="381" spans="2:19" ht="15" customHeight="1">
      <c r="B381" s="590"/>
      <c r="C381" s="590" t="s">
        <v>325</v>
      </c>
      <c r="D381" s="1357">
        <v>39</v>
      </c>
      <c r="E381" s="1357">
        <v>38</v>
      </c>
      <c r="F381" s="1357">
        <v>38</v>
      </c>
      <c r="G381" s="1357">
        <v>37</v>
      </c>
      <c r="H381" s="1180"/>
      <c r="I381" s="1177"/>
      <c r="J381" s="1177"/>
      <c r="K381" s="1177"/>
      <c r="L381" s="78"/>
      <c r="M381" s="78"/>
      <c r="N381" s="78"/>
      <c r="O381" s="78"/>
      <c r="P381" s="78"/>
      <c r="Q381" s="858"/>
      <c r="R381" s="41"/>
      <c r="S381" s="41"/>
    </row>
    <row r="382" spans="2:19" ht="15" customHeight="1">
      <c r="B382" s="590"/>
      <c r="C382" s="590" t="s">
        <v>326</v>
      </c>
      <c r="D382" s="1357">
        <v>37</v>
      </c>
      <c r="E382" s="1357">
        <v>36</v>
      </c>
      <c r="F382" s="1357">
        <v>36</v>
      </c>
      <c r="G382" s="1357">
        <v>35</v>
      </c>
      <c r="H382" s="1180"/>
      <c r="I382" s="1177"/>
      <c r="J382" s="1177"/>
      <c r="K382" s="1177"/>
      <c r="L382" s="78"/>
      <c r="M382" s="78"/>
      <c r="N382" s="78"/>
      <c r="O382" s="78"/>
      <c r="P382" s="78"/>
      <c r="Q382" s="858"/>
      <c r="R382" s="41"/>
      <c r="S382" s="41"/>
    </row>
    <row r="383" spans="2:19" ht="15" customHeight="1">
      <c r="B383" s="590"/>
      <c r="C383" s="590" t="s">
        <v>323</v>
      </c>
      <c r="D383" s="1357">
        <v>39</v>
      </c>
      <c r="E383" s="1357">
        <v>38</v>
      </c>
      <c r="F383" s="1357">
        <v>38</v>
      </c>
      <c r="G383" s="1357">
        <v>37</v>
      </c>
      <c r="H383" s="1179" t="s">
        <v>1126</v>
      </c>
      <c r="I383" s="1177"/>
      <c r="J383" s="1177"/>
      <c r="K383" s="1177"/>
      <c r="L383" s="78"/>
      <c r="M383" s="78"/>
      <c r="N383" s="78"/>
      <c r="O383" s="78"/>
      <c r="P383" s="78"/>
      <c r="Q383" s="858"/>
      <c r="R383" s="41"/>
      <c r="S383" s="41"/>
    </row>
    <row r="384" spans="2:19" ht="15" customHeight="1">
      <c r="B384" s="590" t="s">
        <v>762</v>
      </c>
      <c r="C384" s="590" t="s">
        <v>394</v>
      </c>
      <c r="D384" s="1357">
        <v>39</v>
      </c>
      <c r="E384" s="1357">
        <v>38</v>
      </c>
      <c r="F384" s="1357">
        <v>38</v>
      </c>
      <c r="G384" s="1357">
        <v>37</v>
      </c>
      <c r="H384" s="1180"/>
      <c r="I384" s="1177"/>
      <c r="J384" s="1177"/>
      <c r="K384" s="1177"/>
      <c r="L384" s="78"/>
      <c r="M384" s="78"/>
      <c r="N384" s="78"/>
      <c r="O384" s="78"/>
      <c r="P384" s="78"/>
      <c r="Q384" s="858"/>
      <c r="R384" s="41"/>
      <c r="S384" s="41"/>
    </row>
    <row r="385" spans="2:19" ht="15" customHeight="1">
      <c r="B385" s="590"/>
      <c r="C385" s="590" t="s">
        <v>767</v>
      </c>
      <c r="D385" s="1357">
        <v>38</v>
      </c>
      <c r="E385" s="1357">
        <v>37</v>
      </c>
      <c r="F385" s="1357">
        <v>37</v>
      </c>
      <c r="G385" s="1357">
        <v>36</v>
      </c>
      <c r="H385" s="1180"/>
      <c r="I385" s="1177"/>
      <c r="J385" s="1177"/>
      <c r="K385" s="1177"/>
      <c r="L385" s="78"/>
      <c r="M385" s="78"/>
      <c r="N385" s="78"/>
      <c r="O385" s="78"/>
      <c r="P385" s="78"/>
      <c r="Q385" s="858"/>
      <c r="R385" s="41"/>
      <c r="S385" s="41"/>
    </row>
    <row r="386" spans="2:19" ht="15" customHeight="1">
      <c r="B386" s="590" t="s">
        <v>759</v>
      </c>
      <c r="C386" s="590" t="s">
        <v>314</v>
      </c>
      <c r="D386" s="1357">
        <v>40</v>
      </c>
      <c r="E386" s="1357">
        <v>39</v>
      </c>
      <c r="F386" s="1357">
        <v>39</v>
      </c>
      <c r="G386" s="1357">
        <v>38</v>
      </c>
      <c r="H386" s="1180"/>
      <c r="I386" s="1177"/>
      <c r="J386" s="1177"/>
      <c r="K386" s="1177"/>
      <c r="L386" s="78"/>
      <c r="M386" s="78"/>
      <c r="N386" s="78"/>
      <c r="O386" s="78"/>
      <c r="P386" s="78"/>
      <c r="Q386" s="858"/>
      <c r="R386" s="41"/>
      <c r="S386" s="41"/>
    </row>
    <row r="387" spans="2:19" ht="15" customHeight="1">
      <c r="B387" s="590" t="s">
        <v>1129</v>
      </c>
      <c r="C387" s="590" t="s">
        <v>299</v>
      </c>
      <c r="D387" s="1357">
        <v>40</v>
      </c>
      <c r="E387" s="1357">
        <v>39</v>
      </c>
      <c r="F387" s="1357">
        <v>39</v>
      </c>
      <c r="G387" s="1357">
        <v>38</v>
      </c>
      <c r="H387" s="1180"/>
      <c r="I387" s="1177"/>
      <c r="J387" s="1177"/>
      <c r="K387" s="1177"/>
      <c r="L387" s="78"/>
      <c r="M387" s="78"/>
      <c r="N387" s="78"/>
      <c r="O387" s="78"/>
      <c r="P387" s="78"/>
      <c r="Q387" s="858"/>
      <c r="R387" s="41"/>
      <c r="S387" s="41"/>
    </row>
    <row r="388" spans="2:19" ht="15" customHeight="1">
      <c r="B388" s="590" t="s">
        <v>743</v>
      </c>
      <c r="C388" s="590" t="s">
        <v>385</v>
      </c>
      <c r="D388" s="1357">
        <v>37</v>
      </c>
      <c r="E388" s="1357">
        <v>36</v>
      </c>
      <c r="F388" s="1357">
        <v>36</v>
      </c>
      <c r="G388" s="1357">
        <v>35</v>
      </c>
      <c r="H388" s="1179" t="s">
        <v>1128</v>
      </c>
      <c r="I388" s="1177"/>
      <c r="J388" s="1177"/>
      <c r="K388" s="1177"/>
      <c r="L388" s="78"/>
      <c r="M388" s="78"/>
      <c r="N388" s="78"/>
      <c r="O388" s="78"/>
      <c r="P388" s="78"/>
      <c r="Q388" s="858"/>
      <c r="R388" s="41"/>
      <c r="S388" s="41"/>
    </row>
    <row r="389" spans="2:19" ht="15" customHeight="1">
      <c r="B389" s="590"/>
      <c r="C389" s="590" t="s">
        <v>745</v>
      </c>
      <c r="D389" s="1357">
        <v>40</v>
      </c>
      <c r="E389" s="1357">
        <v>39</v>
      </c>
      <c r="F389" s="1357">
        <v>39</v>
      </c>
      <c r="G389" s="1357">
        <v>38</v>
      </c>
      <c r="H389" s="1180"/>
      <c r="I389" s="1177"/>
      <c r="J389" s="1177"/>
      <c r="K389" s="1177"/>
      <c r="L389" s="78"/>
      <c r="M389" s="78"/>
      <c r="N389" s="78"/>
      <c r="O389" s="78"/>
      <c r="P389" s="78"/>
      <c r="Q389" s="858"/>
      <c r="R389" s="41"/>
      <c r="S389" s="41"/>
    </row>
    <row r="390" spans="2:19" ht="15" customHeight="1">
      <c r="B390" s="590"/>
      <c r="C390" s="590" t="s">
        <v>744</v>
      </c>
      <c r="D390" s="1357">
        <v>40</v>
      </c>
      <c r="E390" s="1357">
        <v>39</v>
      </c>
      <c r="F390" s="1357">
        <v>39</v>
      </c>
      <c r="G390" s="1357">
        <v>38</v>
      </c>
      <c r="H390" s="1180"/>
      <c r="I390" s="1177"/>
      <c r="J390" s="1177"/>
      <c r="K390" s="1177"/>
      <c r="L390" s="78"/>
      <c r="M390" s="78"/>
      <c r="N390" s="78"/>
      <c r="O390" s="78"/>
      <c r="P390" s="78"/>
      <c r="Q390" s="858"/>
      <c r="R390" s="41"/>
      <c r="S390" s="41"/>
    </row>
    <row r="391" spans="2:19" ht="15" customHeight="1">
      <c r="B391" s="590"/>
      <c r="C391" s="590" t="s">
        <v>298</v>
      </c>
      <c r="D391" s="1357">
        <v>40</v>
      </c>
      <c r="E391" s="1357">
        <v>39</v>
      </c>
      <c r="F391" s="1357">
        <v>39</v>
      </c>
      <c r="G391" s="1357">
        <v>38</v>
      </c>
      <c r="H391" s="1180"/>
      <c r="I391" s="1177"/>
      <c r="J391" s="1177"/>
      <c r="K391" s="1177"/>
      <c r="L391" s="78"/>
      <c r="M391" s="78"/>
      <c r="N391" s="78"/>
      <c r="O391" s="78"/>
      <c r="P391" s="78"/>
      <c r="Q391" s="858"/>
      <c r="R391" s="41"/>
      <c r="S391" s="41"/>
    </row>
    <row r="392" spans="2:19" ht="15" customHeight="1">
      <c r="B392" s="590"/>
      <c r="C392" s="590" t="s">
        <v>390</v>
      </c>
      <c r="D392" s="1357">
        <v>39</v>
      </c>
      <c r="E392" s="1357">
        <v>38</v>
      </c>
      <c r="F392" s="1357">
        <v>38</v>
      </c>
      <c r="G392" s="1357">
        <v>37</v>
      </c>
      <c r="H392" s="1179" t="s">
        <v>1130</v>
      </c>
      <c r="I392" s="1177"/>
      <c r="J392" s="1177"/>
      <c r="K392" s="1177"/>
      <c r="L392" s="78"/>
      <c r="M392" s="78"/>
      <c r="N392" s="78"/>
      <c r="O392" s="78"/>
      <c r="P392" s="78"/>
      <c r="Q392" s="858"/>
      <c r="R392" s="41"/>
      <c r="S392" s="41"/>
    </row>
    <row r="393" spans="2:19" ht="15" customHeight="1">
      <c r="B393" s="590"/>
      <c r="C393" s="590" t="s">
        <v>290</v>
      </c>
      <c r="D393" s="1357">
        <v>40</v>
      </c>
      <c r="E393" s="1357">
        <v>39</v>
      </c>
      <c r="F393" s="1357">
        <v>39</v>
      </c>
      <c r="G393" s="1357">
        <v>38</v>
      </c>
      <c r="H393" s="1179"/>
      <c r="I393" s="1177"/>
      <c r="J393" s="1177"/>
      <c r="K393" s="1177"/>
      <c r="L393" s="78"/>
      <c r="M393" s="78"/>
      <c r="N393" s="78"/>
      <c r="O393" s="78"/>
      <c r="P393" s="78"/>
      <c r="Q393" s="858"/>
      <c r="R393" s="41"/>
      <c r="S393" s="41"/>
    </row>
    <row r="394" spans="2:19" ht="15" customHeight="1">
      <c r="B394" s="590"/>
      <c r="C394" s="590" t="s">
        <v>297</v>
      </c>
      <c r="D394" s="1357">
        <v>39</v>
      </c>
      <c r="E394" s="1357">
        <v>38</v>
      </c>
      <c r="F394" s="1357">
        <v>38</v>
      </c>
      <c r="G394" s="1357">
        <v>37</v>
      </c>
      <c r="H394" s="1179" t="s">
        <v>1132</v>
      </c>
      <c r="I394" s="1177"/>
      <c r="J394" s="1177"/>
      <c r="K394" s="1177"/>
      <c r="L394" s="78"/>
      <c r="M394" s="78"/>
      <c r="N394" s="78"/>
      <c r="O394" s="78"/>
      <c r="P394" s="78"/>
      <c r="Q394" s="858"/>
      <c r="R394" s="41"/>
      <c r="S394" s="41"/>
    </row>
    <row r="395" spans="2:19" ht="15" customHeight="1">
      <c r="B395" s="590" t="s">
        <v>1131</v>
      </c>
      <c r="C395" s="590" t="s">
        <v>353</v>
      </c>
      <c r="D395" s="1357">
        <v>40</v>
      </c>
      <c r="E395" s="1357">
        <v>39</v>
      </c>
      <c r="F395" s="1357">
        <v>39</v>
      </c>
      <c r="G395" s="1357">
        <v>38</v>
      </c>
      <c r="H395" s="1179" t="s">
        <v>1133</v>
      </c>
      <c r="I395" s="1177"/>
      <c r="J395" s="1177"/>
      <c r="K395" s="1177"/>
      <c r="L395" s="78"/>
      <c r="M395" s="78"/>
      <c r="N395" s="78"/>
      <c r="O395" s="78"/>
      <c r="P395" s="78"/>
      <c r="Q395" s="858"/>
      <c r="R395" s="41"/>
      <c r="S395" s="41"/>
    </row>
    <row r="396" spans="2:19" ht="15" customHeight="1">
      <c r="B396" s="590" t="s">
        <v>755</v>
      </c>
      <c r="C396" s="590" t="s">
        <v>340</v>
      </c>
      <c r="D396" s="1357">
        <v>37</v>
      </c>
      <c r="E396" s="1357">
        <v>36</v>
      </c>
      <c r="F396" s="1357">
        <v>36</v>
      </c>
      <c r="G396" s="1357">
        <v>35</v>
      </c>
      <c r="H396" s="1179" t="s">
        <v>1134</v>
      </c>
      <c r="I396" s="1177"/>
      <c r="J396" s="1177"/>
      <c r="K396" s="1177"/>
      <c r="L396" s="78"/>
      <c r="M396" s="78"/>
      <c r="N396" s="78"/>
      <c r="O396" s="78"/>
      <c r="P396" s="78"/>
      <c r="Q396" s="858"/>
      <c r="R396" s="41"/>
      <c r="S396" s="41"/>
    </row>
    <row r="397" spans="2:19" ht="15" customHeight="1">
      <c r="B397" s="590" t="s">
        <v>748</v>
      </c>
      <c r="C397" s="590" t="s">
        <v>288</v>
      </c>
      <c r="D397" s="1357">
        <v>37</v>
      </c>
      <c r="E397" s="1357">
        <v>36</v>
      </c>
      <c r="F397" s="1357">
        <v>36</v>
      </c>
      <c r="G397" s="1357">
        <v>35</v>
      </c>
      <c r="H397" s="1180"/>
      <c r="I397" s="1177"/>
      <c r="J397" s="1177"/>
      <c r="K397" s="1177"/>
      <c r="L397" s="78"/>
      <c r="M397" s="78"/>
      <c r="N397" s="78"/>
      <c r="O397" s="78"/>
      <c r="P397" s="78"/>
      <c r="Q397" s="858"/>
      <c r="R397" s="41"/>
      <c r="S397" s="41"/>
    </row>
    <row r="398" spans="2:19" ht="15" customHeight="1">
      <c r="B398" s="590"/>
      <c r="C398" s="590" t="s">
        <v>338</v>
      </c>
      <c r="D398" s="1357">
        <v>39</v>
      </c>
      <c r="E398" s="1357">
        <v>38</v>
      </c>
      <c r="F398" s="1357">
        <v>38</v>
      </c>
      <c r="G398" s="1357">
        <v>37</v>
      </c>
      <c r="H398" s="1180"/>
      <c r="I398" s="1177"/>
      <c r="J398" s="1177"/>
      <c r="K398" s="1177"/>
      <c r="L398" s="78"/>
      <c r="M398" s="78"/>
      <c r="N398" s="78"/>
      <c r="O398" s="78"/>
      <c r="P398" s="78"/>
      <c r="Q398" s="858"/>
      <c r="R398" s="41"/>
      <c r="S398" s="41"/>
    </row>
    <row r="399" spans="2:19" ht="15" customHeight="1">
      <c r="B399" s="590" t="s">
        <v>763</v>
      </c>
      <c r="C399" s="590" t="s">
        <v>330</v>
      </c>
      <c r="D399" s="1357">
        <v>41</v>
      </c>
      <c r="E399" s="1357">
        <v>40</v>
      </c>
      <c r="F399" s="1357">
        <v>40</v>
      </c>
      <c r="G399" s="1357">
        <v>39</v>
      </c>
      <c r="H399" s="1180"/>
      <c r="I399" s="1177"/>
      <c r="J399" s="1177"/>
      <c r="K399" s="1177"/>
      <c r="L399" s="78"/>
      <c r="M399" s="78"/>
      <c r="N399" s="78"/>
      <c r="O399" s="78"/>
      <c r="P399" s="78"/>
      <c r="Q399" s="858"/>
      <c r="R399" s="41"/>
      <c r="S399" s="41"/>
    </row>
    <row r="400" spans="2:19" ht="15" customHeight="1">
      <c r="B400" s="590" t="s">
        <v>754</v>
      </c>
      <c r="C400" s="590" t="s">
        <v>355</v>
      </c>
      <c r="D400" s="1357">
        <v>37</v>
      </c>
      <c r="E400" s="1357">
        <v>36</v>
      </c>
      <c r="F400" s="1357">
        <v>36</v>
      </c>
      <c r="G400" s="1357">
        <v>35</v>
      </c>
      <c r="H400" s="1180"/>
      <c r="I400" s="1177"/>
      <c r="J400" s="1177"/>
      <c r="K400" s="1177"/>
      <c r="L400" s="78"/>
      <c r="M400" s="78"/>
      <c r="N400" s="78"/>
      <c r="O400" s="78"/>
      <c r="P400" s="78"/>
      <c r="Q400" s="858"/>
      <c r="R400" s="41"/>
      <c r="S400" s="41"/>
    </row>
    <row r="401" spans="2:19" ht="15" customHeight="1">
      <c r="B401" s="590" t="s">
        <v>752</v>
      </c>
      <c r="C401" s="590" t="s">
        <v>366</v>
      </c>
      <c r="D401" s="1357">
        <v>39</v>
      </c>
      <c r="E401" s="1357">
        <v>38</v>
      </c>
      <c r="F401" s="1357">
        <v>38</v>
      </c>
      <c r="G401" s="1357">
        <v>37</v>
      </c>
      <c r="H401" s="1179" t="s">
        <v>1124</v>
      </c>
      <c r="I401" s="1177"/>
      <c r="J401" s="1177"/>
      <c r="K401" s="1177"/>
      <c r="L401" s="78"/>
      <c r="M401" s="78"/>
      <c r="N401" s="78"/>
      <c r="O401" s="78"/>
      <c r="P401" s="78"/>
      <c r="Q401" s="858"/>
      <c r="R401" s="41"/>
      <c r="S401" s="41"/>
    </row>
    <row r="402" spans="2:19" ht="15" customHeight="1">
      <c r="B402" s="590"/>
      <c r="C402" s="590" t="s">
        <v>367</v>
      </c>
      <c r="D402" s="1357">
        <v>39</v>
      </c>
      <c r="E402" s="1357">
        <v>38</v>
      </c>
      <c r="F402" s="1357">
        <v>38</v>
      </c>
      <c r="G402" s="1357">
        <v>37</v>
      </c>
      <c r="H402" s="1179"/>
      <c r="I402" s="1177"/>
      <c r="J402" s="1177"/>
      <c r="K402" s="1177"/>
      <c r="L402" s="78"/>
      <c r="M402" s="78"/>
      <c r="N402" s="78"/>
      <c r="O402" s="78"/>
      <c r="P402" s="78"/>
      <c r="Q402" s="858"/>
      <c r="R402" s="41"/>
      <c r="S402" s="41"/>
    </row>
    <row r="403" spans="2:19" ht="15" customHeight="1">
      <c r="B403" s="590" t="s">
        <v>768</v>
      </c>
      <c r="C403" s="590" t="s">
        <v>294</v>
      </c>
      <c r="D403" s="1357">
        <v>37</v>
      </c>
      <c r="E403" s="1357">
        <v>36</v>
      </c>
      <c r="F403" s="1357">
        <v>36</v>
      </c>
      <c r="G403" s="1357">
        <v>35</v>
      </c>
      <c r="H403" s="1179" t="s">
        <v>1134</v>
      </c>
      <c r="I403" s="1177"/>
      <c r="J403" s="1177"/>
      <c r="K403" s="1177"/>
      <c r="L403" s="78"/>
      <c r="M403" s="78"/>
      <c r="N403" s="78"/>
      <c r="O403" s="78"/>
      <c r="P403" s="78"/>
      <c r="Q403" s="858"/>
      <c r="R403" s="41"/>
      <c r="S403" s="41"/>
    </row>
    <row r="404" spans="2:19" ht="15" customHeight="1">
      <c r="B404" s="590" t="s">
        <v>760</v>
      </c>
      <c r="C404" s="590" t="s">
        <v>761</v>
      </c>
      <c r="D404" s="1357">
        <v>39</v>
      </c>
      <c r="E404" s="1357">
        <v>38</v>
      </c>
      <c r="F404" s="1357">
        <v>38</v>
      </c>
      <c r="G404" s="1357">
        <v>37</v>
      </c>
      <c r="H404" s="1179"/>
      <c r="I404" s="1177"/>
      <c r="J404" s="1177"/>
      <c r="K404" s="1177"/>
      <c r="L404" s="78"/>
      <c r="M404" s="78"/>
      <c r="N404" s="78"/>
      <c r="O404" s="78"/>
      <c r="P404" s="78"/>
      <c r="Q404" s="858"/>
      <c r="R404" s="41"/>
      <c r="S404" s="41"/>
    </row>
    <row r="405" spans="2:19" ht="15" customHeight="1">
      <c r="B405" s="590"/>
      <c r="C405" s="590" t="s">
        <v>1135</v>
      </c>
      <c r="D405" s="1357">
        <v>39</v>
      </c>
      <c r="E405" s="1357">
        <v>38</v>
      </c>
      <c r="F405" s="1357">
        <v>38</v>
      </c>
      <c r="G405" s="1357">
        <v>37</v>
      </c>
      <c r="H405" s="1180"/>
      <c r="I405" s="1177"/>
      <c r="J405" s="1177"/>
      <c r="K405" s="1177"/>
      <c r="L405" s="78"/>
      <c r="M405" s="78"/>
      <c r="N405" s="78"/>
      <c r="O405" s="78"/>
      <c r="P405" s="78"/>
      <c r="Q405" s="858"/>
      <c r="R405" s="41"/>
      <c r="S405" s="41"/>
    </row>
    <row r="406" spans="2:19" ht="15" customHeight="1">
      <c r="B406" s="590" t="s">
        <v>1136</v>
      </c>
      <c r="C406" s="590" t="s">
        <v>1306</v>
      </c>
      <c r="D406" s="1357">
        <v>39</v>
      </c>
      <c r="E406" s="1357">
        <v>38</v>
      </c>
      <c r="F406" s="1357">
        <v>38</v>
      </c>
      <c r="G406" s="1357">
        <v>37</v>
      </c>
      <c r="H406" s="1179" t="s">
        <v>1137</v>
      </c>
      <c r="I406" s="1177"/>
      <c r="J406" s="1177"/>
      <c r="K406" s="1177"/>
      <c r="L406" s="78"/>
      <c r="M406" s="78"/>
      <c r="N406" s="78"/>
      <c r="O406" s="78"/>
      <c r="P406" s="78"/>
      <c r="Q406" s="858"/>
      <c r="R406" s="41"/>
      <c r="S406" s="41"/>
    </row>
    <row r="407" spans="2:19" ht="15" customHeight="1">
      <c r="B407" s="590" t="s">
        <v>769</v>
      </c>
      <c r="C407" s="590" t="s">
        <v>295</v>
      </c>
      <c r="D407" s="1357">
        <v>45</v>
      </c>
      <c r="E407" s="1357">
        <v>44</v>
      </c>
      <c r="F407" s="1357">
        <v>44</v>
      </c>
      <c r="G407" s="1357">
        <v>43</v>
      </c>
      <c r="H407" s="1179"/>
      <c r="I407" s="1177"/>
      <c r="J407" s="1177"/>
      <c r="K407" s="1177"/>
      <c r="L407" s="78"/>
      <c r="M407" s="78"/>
      <c r="N407" s="78"/>
      <c r="O407" s="78"/>
      <c r="P407" s="78"/>
      <c r="Q407" s="858"/>
      <c r="R407" s="41"/>
      <c r="S407" s="41"/>
    </row>
    <row r="408" spans="2:19" ht="15" customHeight="1">
      <c r="B408" s="590" t="s">
        <v>1034</v>
      </c>
      <c r="C408" s="590" t="s">
        <v>403</v>
      </c>
      <c r="D408" s="1357">
        <v>38</v>
      </c>
      <c r="E408" s="1357">
        <v>37</v>
      </c>
      <c r="F408" s="1357">
        <v>37</v>
      </c>
      <c r="G408" s="1357">
        <v>36</v>
      </c>
      <c r="H408" s="1179" t="s">
        <v>1090</v>
      </c>
      <c r="I408" s="1177"/>
      <c r="J408" s="1177"/>
      <c r="K408" s="1177"/>
      <c r="L408" s="78"/>
      <c r="M408" s="78"/>
      <c r="N408" s="78"/>
      <c r="O408" s="78"/>
      <c r="P408" s="78"/>
      <c r="Q408" s="858"/>
      <c r="R408" s="41"/>
      <c r="S408" s="41"/>
    </row>
    <row r="409" spans="2:19" ht="15" customHeight="1">
      <c r="B409" s="590" t="s">
        <v>750</v>
      </c>
      <c r="C409" s="590" t="s">
        <v>751</v>
      </c>
      <c r="D409" s="1357">
        <v>41</v>
      </c>
      <c r="E409" s="1357">
        <v>40</v>
      </c>
      <c r="F409" s="1357">
        <v>40</v>
      </c>
      <c r="G409" s="1357">
        <v>39</v>
      </c>
      <c r="H409" s="1180"/>
      <c r="I409" s="1177"/>
      <c r="J409" s="1177"/>
      <c r="K409" s="1177"/>
      <c r="L409" s="78"/>
      <c r="M409" s="78"/>
      <c r="N409" s="78"/>
      <c r="O409" s="78"/>
      <c r="P409" s="78"/>
      <c r="Q409" s="858"/>
      <c r="R409" s="41"/>
      <c r="S409" s="41"/>
    </row>
    <row r="410" spans="2:19" ht="15" customHeight="1">
      <c r="B410" s="590"/>
      <c r="C410" s="590" t="s">
        <v>360</v>
      </c>
      <c r="D410" s="1357">
        <v>40</v>
      </c>
      <c r="E410" s="1357">
        <v>39</v>
      </c>
      <c r="F410" s="1357">
        <v>39</v>
      </c>
      <c r="G410" s="1357">
        <v>38</v>
      </c>
      <c r="H410" s="1180"/>
      <c r="I410" s="1177"/>
      <c r="J410" s="1177"/>
      <c r="K410" s="1177"/>
      <c r="L410" s="78"/>
      <c r="M410" s="78"/>
      <c r="N410" s="78"/>
      <c r="O410" s="78"/>
      <c r="P410" s="78"/>
      <c r="Q410" s="858"/>
      <c r="R410" s="41"/>
      <c r="S410" s="41"/>
    </row>
    <row r="411" spans="2:19" ht="15" customHeight="1">
      <c r="B411" s="590"/>
      <c r="C411" s="590" t="s">
        <v>361</v>
      </c>
      <c r="D411" s="1357">
        <v>38</v>
      </c>
      <c r="E411" s="1357">
        <v>37</v>
      </c>
      <c r="F411" s="1357">
        <v>37</v>
      </c>
      <c r="G411" s="1357">
        <v>36</v>
      </c>
      <c r="H411" s="1179" t="s">
        <v>1137</v>
      </c>
      <c r="I411" s="1177"/>
      <c r="J411" s="1177"/>
      <c r="K411" s="1177"/>
      <c r="L411" s="78"/>
      <c r="M411" s="78"/>
      <c r="N411" s="78"/>
      <c r="O411" s="78"/>
      <c r="P411" s="78"/>
      <c r="Q411" s="858"/>
      <c r="R411" s="41"/>
      <c r="S411" s="41"/>
    </row>
    <row r="412" spans="2:19" ht="15" customHeight="1">
      <c r="B412" s="590"/>
      <c r="C412" s="590" t="s">
        <v>362</v>
      </c>
      <c r="D412" s="1357">
        <v>40</v>
      </c>
      <c r="E412" s="1357">
        <v>39</v>
      </c>
      <c r="F412" s="1357">
        <v>39</v>
      </c>
      <c r="G412" s="1357">
        <v>38</v>
      </c>
      <c r="H412" s="1179" t="s">
        <v>1138</v>
      </c>
      <c r="I412" s="1177"/>
      <c r="J412" s="1177"/>
      <c r="K412" s="1177"/>
      <c r="L412" s="78"/>
      <c r="M412" s="78"/>
      <c r="N412" s="78"/>
      <c r="O412" s="78"/>
      <c r="P412" s="78"/>
      <c r="Q412" s="858"/>
      <c r="R412" s="41"/>
      <c r="S412" s="41"/>
    </row>
    <row r="413" spans="2:19" ht="15" customHeight="1">
      <c r="B413" s="590"/>
      <c r="C413" s="590" t="s">
        <v>364</v>
      </c>
      <c r="D413" s="1357">
        <v>38</v>
      </c>
      <c r="E413" s="1357">
        <v>37</v>
      </c>
      <c r="F413" s="1357">
        <v>37</v>
      </c>
      <c r="G413" s="1357">
        <v>36</v>
      </c>
      <c r="H413" s="1179" t="s">
        <v>1121</v>
      </c>
      <c r="I413" s="1177"/>
      <c r="J413" s="1177"/>
      <c r="K413" s="1177"/>
      <c r="L413" s="78"/>
      <c r="M413" s="78"/>
      <c r="N413" s="78"/>
      <c r="O413" s="78"/>
      <c r="P413" s="78"/>
      <c r="Q413" s="858"/>
      <c r="R413" s="41"/>
      <c r="S413" s="41"/>
    </row>
    <row r="414" spans="2:19" ht="15" customHeight="1">
      <c r="B414" s="590" t="s">
        <v>758</v>
      </c>
      <c r="C414" s="590" t="s">
        <v>331</v>
      </c>
      <c r="D414" s="1357">
        <v>40</v>
      </c>
      <c r="E414" s="1357">
        <v>39</v>
      </c>
      <c r="F414" s="1357">
        <v>39</v>
      </c>
      <c r="G414" s="1357">
        <v>38</v>
      </c>
      <c r="H414" s="1179" t="s">
        <v>1095</v>
      </c>
      <c r="I414" s="1177"/>
      <c r="J414" s="1177"/>
      <c r="K414" s="1177"/>
      <c r="L414" s="78"/>
      <c r="M414" s="78"/>
      <c r="N414" s="78"/>
      <c r="O414" s="78"/>
      <c r="P414" s="78"/>
      <c r="Q414" s="858"/>
      <c r="R414" s="41"/>
      <c r="S414" s="41"/>
    </row>
    <row r="415" spans="2:19" ht="15" customHeight="1">
      <c r="B415" s="590"/>
      <c r="C415" s="590" t="s">
        <v>333</v>
      </c>
      <c r="D415" s="1357">
        <v>39</v>
      </c>
      <c r="E415" s="1357">
        <v>38</v>
      </c>
      <c r="F415" s="1357">
        <v>38</v>
      </c>
      <c r="G415" s="1357">
        <v>37</v>
      </c>
      <c r="H415" s="1180"/>
      <c r="I415" s="1177"/>
      <c r="J415" s="1177"/>
      <c r="K415" s="1177"/>
      <c r="L415" s="78"/>
      <c r="M415" s="78"/>
      <c r="N415" s="78"/>
      <c r="O415" s="78"/>
      <c r="P415" s="78"/>
      <c r="Q415" s="858"/>
      <c r="R415" s="41"/>
      <c r="S415" s="41"/>
    </row>
    <row r="416" spans="2:19" ht="15" customHeight="1">
      <c r="B416" s="590" t="s">
        <v>753</v>
      </c>
      <c r="C416" s="590" t="s">
        <v>407</v>
      </c>
      <c r="D416" s="1357">
        <v>37</v>
      </c>
      <c r="E416" s="1357">
        <v>36</v>
      </c>
      <c r="F416" s="1357">
        <v>36</v>
      </c>
      <c r="G416" s="1357">
        <v>35</v>
      </c>
      <c r="H416" s="1180"/>
      <c r="I416" s="1177"/>
      <c r="J416" s="1177"/>
      <c r="K416" s="1177"/>
      <c r="L416" s="78"/>
      <c r="M416" s="78"/>
      <c r="N416" s="78"/>
      <c r="O416" s="78"/>
      <c r="P416" s="78"/>
      <c r="Q416" s="858"/>
      <c r="R416" s="41"/>
      <c r="S416" s="41"/>
    </row>
    <row r="417" spans="2:19" ht="15" customHeight="1">
      <c r="B417" s="590"/>
      <c r="C417" s="590" t="s">
        <v>358</v>
      </c>
      <c r="D417" s="1357">
        <v>37</v>
      </c>
      <c r="E417" s="1357">
        <v>36</v>
      </c>
      <c r="F417" s="1357">
        <v>36</v>
      </c>
      <c r="G417" s="1357">
        <v>35</v>
      </c>
      <c r="H417" s="1180"/>
      <c r="I417" s="1177"/>
      <c r="J417" s="1177"/>
      <c r="K417" s="1177"/>
      <c r="L417" s="78"/>
      <c r="M417" s="78"/>
      <c r="N417" s="78"/>
      <c r="O417" s="78"/>
      <c r="P417" s="78"/>
      <c r="Q417" s="858"/>
      <c r="R417" s="41"/>
      <c r="S417" s="41"/>
    </row>
    <row r="418" spans="2:19" ht="15" customHeight="1">
      <c r="B418" s="590" t="s">
        <v>1139</v>
      </c>
      <c r="C418" s="590" t="s">
        <v>260</v>
      </c>
      <c r="D418" s="1357">
        <v>39</v>
      </c>
      <c r="E418" s="1357">
        <v>38</v>
      </c>
      <c r="F418" s="1357">
        <v>38</v>
      </c>
      <c r="G418" s="1357">
        <v>37</v>
      </c>
      <c r="H418" s="1179" t="s">
        <v>1121</v>
      </c>
      <c r="I418" s="1177"/>
      <c r="J418" s="1177"/>
      <c r="K418" s="1177"/>
      <c r="L418" s="78"/>
      <c r="M418" s="78"/>
      <c r="N418" s="78"/>
      <c r="O418" s="78"/>
      <c r="P418" s="78"/>
      <c r="Q418" s="858"/>
      <c r="R418" s="41"/>
      <c r="S418" s="41"/>
    </row>
    <row r="419" spans="2:19" ht="15" customHeight="1">
      <c r="B419" s="590"/>
      <c r="C419" s="590" t="s">
        <v>310</v>
      </c>
      <c r="D419" s="1357">
        <v>39</v>
      </c>
      <c r="E419" s="1357">
        <v>38</v>
      </c>
      <c r="F419" s="1357">
        <v>38</v>
      </c>
      <c r="G419" s="1357">
        <v>37</v>
      </c>
      <c r="H419" s="1180"/>
      <c r="I419" s="1177"/>
      <c r="J419" s="1177"/>
      <c r="K419" s="1177"/>
      <c r="L419" s="78"/>
      <c r="M419" s="78"/>
      <c r="N419" s="78"/>
      <c r="O419" s="78"/>
      <c r="P419" s="78"/>
      <c r="Q419" s="858"/>
      <c r="R419" s="41"/>
      <c r="S419" s="41"/>
    </row>
    <row r="420" spans="2:19" ht="15" customHeight="1">
      <c r="B420" s="590" t="s">
        <v>1140</v>
      </c>
      <c r="C420" s="590" t="s">
        <v>1035</v>
      </c>
      <c r="D420" s="1357">
        <v>40</v>
      </c>
      <c r="E420" s="1357">
        <v>39</v>
      </c>
      <c r="F420" s="1357">
        <v>39</v>
      </c>
      <c r="G420" s="1357">
        <v>38</v>
      </c>
      <c r="H420" s="1179" t="s">
        <v>1141</v>
      </c>
      <c r="I420" s="1177"/>
      <c r="J420" s="1177"/>
      <c r="K420" s="1177"/>
      <c r="L420" s="78"/>
      <c r="M420" s="78"/>
      <c r="N420" s="78"/>
      <c r="O420" s="78"/>
      <c r="P420" s="78"/>
      <c r="Q420" s="858"/>
      <c r="R420" s="41"/>
      <c r="S420" s="41"/>
    </row>
    <row r="421" spans="2:19" ht="15" customHeight="1">
      <c r="B421" s="590" t="s">
        <v>778</v>
      </c>
      <c r="C421" s="590" t="s">
        <v>779</v>
      </c>
      <c r="D421" s="1357">
        <v>42</v>
      </c>
      <c r="E421" s="1357">
        <v>41</v>
      </c>
      <c r="F421" s="1357">
        <v>41</v>
      </c>
      <c r="G421" s="1357">
        <v>40</v>
      </c>
      <c r="H421" s="1179"/>
      <c r="I421" s="1177"/>
      <c r="J421" s="1177"/>
      <c r="K421" s="1177"/>
      <c r="L421" s="78"/>
      <c r="M421" s="78"/>
      <c r="N421" s="78"/>
      <c r="O421" s="78"/>
      <c r="P421" s="78"/>
      <c r="Q421" s="858"/>
      <c r="R421" s="41"/>
      <c r="S421" s="41"/>
    </row>
    <row r="422" spans="2:19" ht="15" customHeight="1">
      <c r="B422" s="590" t="s">
        <v>788</v>
      </c>
      <c r="C422" s="590" t="s">
        <v>789</v>
      </c>
      <c r="D422" s="1357">
        <v>36</v>
      </c>
      <c r="E422" s="1357">
        <v>35</v>
      </c>
      <c r="F422" s="1357">
        <v>35</v>
      </c>
      <c r="G422" s="1357">
        <v>34</v>
      </c>
      <c r="H422" s="1179" t="s">
        <v>1142</v>
      </c>
      <c r="I422" s="1177"/>
      <c r="J422" s="1177"/>
      <c r="K422" s="1177"/>
      <c r="L422" s="78"/>
      <c r="M422" s="78"/>
      <c r="N422" s="78"/>
      <c r="O422" s="78"/>
      <c r="P422" s="78"/>
      <c r="Q422" s="858"/>
      <c r="R422" s="41"/>
      <c r="S422" s="41"/>
    </row>
    <row r="423" spans="2:19" ht="15" customHeight="1">
      <c r="B423" s="590" t="s">
        <v>790</v>
      </c>
      <c r="C423" s="590" t="s">
        <v>791</v>
      </c>
      <c r="D423" s="1357">
        <v>38</v>
      </c>
      <c r="E423" s="1357">
        <v>37</v>
      </c>
      <c r="F423" s="1357">
        <v>37</v>
      </c>
      <c r="G423" s="1357">
        <v>36</v>
      </c>
      <c r="H423" s="1180"/>
      <c r="I423" s="1177"/>
      <c r="J423" s="1177"/>
      <c r="K423" s="1177"/>
      <c r="L423" s="78"/>
      <c r="M423" s="78"/>
      <c r="N423" s="78"/>
      <c r="O423" s="78"/>
      <c r="P423" s="78"/>
      <c r="Q423" s="858"/>
      <c r="R423" s="41"/>
      <c r="S423" s="41"/>
    </row>
    <row r="424" spans="2:19" ht="15" customHeight="1">
      <c r="B424" s="590"/>
      <c r="C424" s="590" t="s">
        <v>792</v>
      </c>
      <c r="D424" s="1357">
        <v>43</v>
      </c>
      <c r="E424" s="1357">
        <v>42</v>
      </c>
      <c r="F424" s="1357">
        <v>42</v>
      </c>
      <c r="G424" s="1357">
        <v>41</v>
      </c>
      <c r="H424" s="1179" t="s">
        <v>1134</v>
      </c>
      <c r="I424" s="1177"/>
      <c r="J424" s="1177"/>
      <c r="K424" s="1177"/>
      <c r="L424" s="78"/>
      <c r="M424" s="78"/>
      <c r="N424" s="78"/>
      <c r="O424" s="78"/>
      <c r="P424" s="78"/>
      <c r="Q424" s="858"/>
      <c r="R424" s="41"/>
      <c r="S424" s="41"/>
    </row>
    <row r="425" spans="2:19" ht="15" customHeight="1">
      <c r="B425" s="590" t="s">
        <v>784</v>
      </c>
      <c r="C425" s="590" t="s">
        <v>785</v>
      </c>
      <c r="D425" s="1357">
        <v>39</v>
      </c>
      <c r="E425" s="1357">
        <v>38</v>
      </c>
      <c r="F425" s="1357">
        <v>38</v>
      </c>
      <c r="G425" s="1357">
        <v>37</v>
      </c>
      <c r="H425" s="1179" t="s">
        <v>1143</v>
      </c>
      <c r="I425" s="1177"/>
      <c r="J425" s="1177"/>
      <c r="K425" s="1177"/>
      <c r="L425" s="78"/>
      <c r="M425" s="78"/>
      <c r="N425" s="78"/>
      <c r="O425" s="78"/>
      <c r="P425" s="78"/>
      <c r="Q425" s="858"/>
      <c r="R425" s="41"/>
      <c r="S425" s="41"/>
    </row>
    <row r="426" spans="2:19" ht="15" customHeight="1">
      <c r="B426" s="590" t="s">
        <v>780</v>
      </c>
      <c r="C426" s="590" t="s">
        <v>781</v>
      </c>
      <c r="D426" s="1357">
        <v>39</v>
      </c>
      <c r="E426" s="1357">
        <v>38</v>
      </c>
      <c r="F426" s="1357">
        <v>38</v>
      </c>
      <c r="G426" s="1357">
        <v>37</v>
      </c>
      <c r="H426" s="1180"/>
      <c r="I426" s="1177"/>
      <c r="J426" s="1177"/>
      <c r="K426" s="1177"/>
      <c r="L426" s="78"/>
      <c r="M426" s="78"/>
      <c r="N426" s="78"/>
      <c r="O426" s="78"/>
      <c r="P426" s="78"/>
      <c r="Q426" s="858"/>
      <c r="R426" s="41"/>
      <c r="S426" s="41"/>
    </row>
    <row r="427" spans="2:19" ht="15" customHeight="1">
      <c r="B427" s="590" t="s">
        <v>786</v>
      </c>
      <c r="C427" s="590" t="s">
        <v>787</v>
      </c>
      <c r="D427" s="1357">
        <v>38</v>
      </c>
      <c r="E427" s="1357">
        <v>37</v>
      </c>
      <c r="F427" s="1357">
        <v>37</v>
      </c>
      <c r="G427" s="1357">
        <v>36</v>
      </c>
      <c r="H427" s="1180"/>
      <c r="I427" s="1177"/>
      <c r="J427" s="1177"/>
      <c r="K427" s="1177"/>
      <c r="L427" s="78"/>
      <c r="M427" s="78"/>
      <c r="N427" s="78"/>
      <c r="O427" s="78"/>
      <c r="P427" s="78"/>
      <c r="Q427" s="858"/>
      <c r="R427" s="41"/>
      <c r="S427" s="41"/>
    </row>
    <row r="428" spans="2:19" ht="15" customHeight="1">
      <c r="B428" s="590" t="s">
        <v>782</v>
      </c>
      <c r="C428" s="590" t="s">
        <v>783</v>
      </c>
      <c r="D428" s="1357">
        <v>38</v>
      </c>
      <c r="E428" s="1357">
        <v>37</v>
      </c>
      <c r="F428" s="1357">
        <v>37</v>
      </c>
      <c r="G428" s="1357">
        <v>36</v>
      </c>
      <c r="H428" s="1180"/>
      <c r="I428" s="1177"/>
      <c r="J428" s="1177"/>
      <c r="K428" s="1177"/>
      <c r="L428" s="78"/>
      <c r="M428" s="78"/>
      <c r="N428" s="78"/>
      <c r="O428" s="78"/>
      <c r="P428" s="78"/>
      <c r="Q428" s="858"/>
      <c r="R428" s="41"/>
      <c r="S428" s="41"/>
    </row>
    <row r="429" spans="2:19" ht="15" customHeight="1">
      <c r="B429" s="590" t="s">
        <v>793</v>
      </c>
      <c r="C429" s="590" t="s">
        <v>794</v>
      </c>
      <c r="D429" s="1357">
        <v>37</v>
      </c>
      <c r="E429" s="1357">
        <v>36</v>
      </c>
      <c r="F429" s="1357">
        <v>36</v>
      </c>
      <c r="G429" s="1357">
        <v>35</v>
      </c>
      <c r="H429" s="1180"/>
      <c r="I429" s="1177"/>
      <c r="J429" s="1177"/>
      <c r="K429" s="1177"/>
      <c r="L429" s="78"/>
      <c r="M429" s="78"/>
      <c r="N429" s="78"/>
      <c r="O429" s="78"/>
      <c r="P429" s="78"/>
      <c r="Q429" s="858"/>
      <c r="R429" s="41"/>
      <c r="S429" s="41"/>
    </row>
    <row r="430" spans="2:19" ht="15" customHeight="1">
      <c r="B430" s="590" t="s">
        <v>770</v>
      </c>
      <c r="C430" s="590" t="s">
        <v>773</v>
      </c>
      <c r="D430" s="1357">
        <v>36</v>
      </c>
      <c r="E430" s="1357">
        <v>35</v>
      </c>
      <c r="F430" s="1357">
        <v>35</v>
      </c>
      <c r="G430" s="1357">
        <v>34</v>
      </c>
      <c r="H430" s="1180"/>
      <c r="I430" s="1177"/>
      <c r="J430" s="1177"/>
      <c r="K430" s="1177"/>
      <c r="L430" s="78"/>
      <c r="M430" s="78"/>
      <c r="N430" s="78"/>
      <c r="O430" s="78"/>
      <c r="P430" s="78"/>
      <c r="Q430" s="858"/>
      <c r="R430" s="41"/>
      <c r="S430" s="41"/>
    </row>
    <row r="431" spans="2:19" ht="15" customHeight="1">
      <c r="B431" s="590"/>
      <c r="C431" s="590" t="s">
        <v>771</v>
      </c>
      <c r="D431" s="1357">
        <v>35</v>
      </c>
      <c r="E431" s="1357">
        <v>34</v>
      </c>
      <c r="F431" s="1357">
        <v>34</v>
      </c>
      <c r="G431" s="1357">
        <v>33</v>
      </c>
      <c r="H431" s="1180"/>
      <c r="I431" s="1177"/>
      <c r="J431" s="1177"/>
      <c r="K431" s="1177"/>
      <c r="L431" s="78"/>
      <c r="M431" s="78"/>
      <c r="N431" s="78"/>
      <c r="O431" s="78"/>
      <c r="P431" s="78"/>
      <c r="Q431" s="858"/>
      <c r="R431" s="41"/>
      <c r="S431" s="41"/>
    </row>
    <row r="432" spans="2:19" ht="15" customHeight="1">
      <c r="B432" s="590"/>
      <c r="C432" s="590" t="s">
        <v>772</v>
      </c>
      <c r="D432" s="1357">
        <v>35</v>
      </c>
      <c r="E432" s="1357">
        <v>34</v>
      </c>
      <c r="F432" s="1357">
        <v>34</v>
      </c>
      <c r="G432" s="1357">
        <v>33</v>
      </c>
      <c r="H432" s="1179" t="s">
        <v>1144</v>
      </c>
      <c r="I432" s="1177"/>
      <c r="J432" s="1177"/>
      <c r="K432" s="1177"/>
      <c r="L432" s="78"/>
      <c r="M432" s="78"/>
      <c r="N432" s="78"/>
      <c r="O432" s="78"/>
      <c r="P432" s="78"/>
      <c r="Q432" s="858"/>
      <c r="R432" s="41"/>
      <c r="S432" s="41"/>
    </row>
    <row r="433" spans="2:19" ht="15" customHeight="1">
      <c r="B433" s="590"/>
      <c r="C433" s="1258" t="s">
        <v>774</v>
      </c>
      <c r="D433" s="1357">
        <v>35</v>
      </c>
      <c r="E433" s="1357">
        <v>34</v>
      </c>
      <c r="F433" s="1357">
        <v>34</v>
      </c>
      <c r="G433" s="1357">
        <v>33</v>
      </c>
      <c r="H433" s="1179" t="s">
        <v>1145</v>
      </c>
      <c r="I433" s="1177"/>
      <c r="J433" s="1177"/>
      <c r="K433" s="1177"/>
      <c r="L433" s="78"/>
      <c r="M433" s="78"/>
      <c r="N433" s="78"/>
      <c r="O433" s="78"/>
      <c r="P433" s="78"/>
      <c r="Q433" s="858"/>
      <c r="R433" s="41"/>
      <c r="S433" s="41"/>
    </row>
    <row r="434" spans="2:19" ht="15" customHeight="1">
      <c r="B434" s="590" t="s">
        <v>775</v>
      </c>
      <c r="C434" s="590" t="s">
        <v>777</v>
      </c>
      <c r="D434" s="1357">
        <v>37</v>
      </c>
      <c r="E434" s="1357">
        <v>36</v>
      </c>
      <c r="F434" s="1357">
        <v>36</v>
      </c>
      <c r="G434" s="1357">
        <v>35</v>
      </c>
      <c r="H434" s="1179" t="s">
        <v>1146</v>
      </c>
      <c r="I434" s="1177"/>
      <c r="J434" s="1177"/>
      <c r="K434" s="1177"/>
      <c r="L434" s="78"/>
      <c r="M434" s="78"/>
      <c r="N434" s="78"/>
      <c r="O434" s="78"/>
      <c r="P434" s="78"/>
      <c r="Q434" s="858"/>
      <c r="R434" s="41"/>
      <c r="S434" s="41"/>
    </row>
    <row r="435" spans="2:19" ht="15" customHeight="1">
      <c r="B435" s="590"/>
      <c r="C435" s="590" t="s">
        <v>776</v>
      </c>
      <c r="D435" s="1357">
        <v>35</v>
      </c>
      <c r="E435" s="1357">
        <v>34</v>
      </c>
      <c r="F435" s="1357">
        <v>34</v>
      </c>
      <c r="G435" s="1357">
        <v>33</v>
      </c>
      <c r="H435" s="1179" t="s">
        <v>1147</v>
      </c>
      <c r="I435" s="1177"/>
      <c r="J435" s="1177"/>
      <c r="K435" s="1177"/>
      <c r="L435" s="78"/>
      <c r="M435" s="78"/>
      <c r="N435" s="78"/>
      <c r="O435" s="78"/>
      <c r="P435" s="78"/>
      <c r="Q435" s="858"/>
      <c r="R435" s="41"/>
      <c r="S435" s="41"/>
    </row>
    <row r="436" spans="2:19" ht="15" customHeight="1">
      <c r="B436" s="590"/>
      <c r="C436" s="590" t="s">
        <v>1036</v>
      </c>
      <c r="D436" s="1357">
        <v>35</v>
      </c>
      <c r="E436" s="1357">
        <v>34</v>
      </c>
      <c r="F436" s="1357">
        <v>34</v>
      </c>
      <c r="G436" s="1357">
        <v>33</v>
      </c>
      <c r="H436" s="1179" t="s">
        <v>1118</v>
      </c>
      <c r="I436" s="1177"/>
      <c r="J436" s="1177"/>
      <c r="K436" s="1177"/>
      <c r="L436" s="78"/>
      <c r="M436" s="78"/>
      <c r="N436" s="78"/>
      <c r="O436" s="78"/>
      <c r="P436" s="78"/>
      <c r="Q436" s="858"/>
      <c r="R436" s="41"/>
      <c r="S436" s="41"/>
    </row>
    <row r="437" spans="2:19" ht="15" customHeight="1">
      <c r="B437" s="590" t="s">
        <v>1148</v>
      </c>
      <c r="C437" s="590" t="s">
        <v>811</v>
      </c>
      <c r="D437" s="1357">
        <v>35</v>
      </c>
      <c r="E437" s="1357">
        <v>34</v>
      </c>
      <c r="F437" s="1357">
        <v>34</v>
      </c>
      <c r="G437" s="1357">
        <v>33</v>
      </c>
      <c r="H437" s="1179" t="s">
        <v>1149</v>
      </c>
      <c r="I437" s="1177"/>
      <c r="J437" s="1177"/>
      <c r="K437" s="1177"/>
      <c r="L437" s="78"/>
      <c r="M437" s="78"/>
      <c r="N437" s="78"/>
      <c r="O437" s="78"/>
      <c r="P437" s="78"/>
      <c r="Q437" s="858"/>
      <c r="R437" s="41"/>
      <c r="S437" s="41"/>
    </row>
    <row r="438" spans="2:19" ht="15" customHeight="1">
      <c r="B438" s="590"/>
      <c r="C438" s="590" t="s">
        <v>812</v>
      </c>
      <c r="D438" s="1357">
        <v>34</v>
      </c>
      <c r="E438" s="1357">
        <v>33</v>
      </c>
      <c r="F438" s="1357">
        <v>33</v>
      </c>
      <c r="G438" s="1357">
        <v>32</v>
      </c>
      <c r="H438" s="1180"/>
      <c r="I438" s="1177"/>
      <c r="J438" s="1177"/>
      <c r="K438" s="1177"/>
      <c r="L438" s="78"/>
      <c r="M438" s="78"/>
      <c r="N438" s="78"/>
      <c r="O438" s="78"/>
      <c r="P438" s="78"/>
      <c r="Q438" s="858"/>
      <c r="R438" s="41"/>
      <c r="S438" s="41"/>
    </row>
    <row r="439" spans="2:19" ht="15" customHeight="1">
      <c r="B439" s="590"/>
      <c r="C439" s="590" t="s">
        <v>810</v>
      </c>
      <c r="D439" s="1357">
        <v>34</v>
      </c>
      <c r="E439" s="1357">
        <v>33</v>
      </c>
      <c r="F439" s="1357">
        <v>33</v>
      </c>
      <c r="G439" s="1357">
        <v>32</v>
      </c>
      <c r="H439" s="1180"/>
      <c r="I439" s="1177"/>
      <c r="J439" s="1177"/>
      <c r="K439" s="1177"/>
      <c r="L439" s="78"/>
      <c r="M439" s="78"/>
      <c r="N439" s="78"/>
      <c r="O439" s="78"/>
      <c r="P439" s="78"/>
      <c r="Q439" s="858"/>
      <c r="R439" s="41"/>
      <c r="S439" s="41"/>
    </row>
    <row r="440" spans="2:19" ht="15" customHeight="1">
      <c r="B440" s="590"/>
      <c r="C440" s="590" t="s">
        <v>813</v>
      </c>
      <c r="D440" s="1357">
        <v>34</v>
      </c>
      <c r="E440" s="1357">
        <v>33</v>
      </c>
      <c r="F440" s="1357">
        <v>33</v>
      </c>
      <c r="G440" s="1357">
        <v>32</v>
      </c>
      <c r="H440" s="1182"/>
      <c r="I440" s="1177"/>
      <c r="J440" s="1177"/>
      <c r="K440" s="1177"/>
      <c r="L440" s="78"/>
      <c r="M440" s="78"/>
      <c r="N440" s="78"/>
      <c r="O440" s="78"/>
      <c r="P440" s="78"/>
      <c r="Q440" s="858"/>
      <c r="R440" s="41"/>
      <c r="S440" s="41"/>
    </row>
    <row r="441" spans="2:19" ht="15" customHeight="1">
      <c r="B441" s="590"/>
      <c r="C441" s="590" t="s">
        <v>809</v>
      </c>
      <c r="D441" s="1357">
        <v>34</v>
      </c>
      <c r="E441" s="1357">
        <v>33</v>
      </c>
      <c r="F441" s="1357">
        <v>33</v>
      </c>
      <c r="G441" s="1357">
        <v>32</v>
      </c>
      <c r="H441" s="1182"/>
      <c r="I441" s="1177"/>
      <c r="J441" s="1177"/>
      <c r="K441" s="1177"/>
      <c r="L441" s="78"/>
      <c r="M441" s="78"/>
      <c r="N441" s="78"/>
      <c r="O441" s="78"/>
      <c r="P441" s="78"/>
      <c r="Q441" s="858"/>
      <c r="R441" s="41"/>
      <c r="S441" s="41"/>
    </row>
    <row r="442" spans="2:19" ht="15" customHeight="1">
      <c r="B442" s="590" t="s">
        <v>1150</v>
      </c>
      <c r="C442" s="590" t="s">
        <v>814</v>
      </c>
      <c r="D442" s="1357">
        <v>34</v>
      </c>
      <c r="E442" s="1357">
        <v>33</v>
      </c>
      <c r="F442" s="1357">
        <v>33</v>
      </c>
      <c r="G442" s="1357">
        <v>32</v>
      </c>
      <c r="H442" s="1182"/>
      <c r="I442" s="1177"/>
      <c r="J442" s="1177"/>
      <c r="K442" s="1177"/>
      <c r="L442" s="78"/>
      <c r="M442" s="78"/>
      <c r="N442" s="78"/>
      <c r="O442" s="78"/>
      <c r="P442" s="78"/>
      <c r="Q442" s="858"/>
      <c r="R442" s="41"/>
      <c r="S442" s="41"/>
    </row>
    <row r="443" spans="2:19" ht="15" customHeight="1">
      <c r="B443" s="590" t="s">
        <v>1042</v>
      </c>
      <c r="C443" s="590" t="s">
        <v>495</v>
      </c>
      <c r="D443" s="1357" t="s">
        <v>1564</v>
      </c>
      <c r="E443" s="1357" t="s">
        <v>1565</v>
      </c>
      <c r="F443" s="1357" t="s">
        <v>1566</v>
      </c>
      <c r="G443" s="1357" t="s">
        <v>1567</v>
      </c>
      <c r="H443" s="1179" t="s">
        <v>1464</v>
      </c>
      <c r="I443" s="859" t="s">
        <v>677</v>
      </c>
      <c r="J443" s="860">
        <v>1000</v>
      </c>
      <c r="K443" s="860" t="s">
        <v>737</v>
      </c>
      <c r="L443" s="41"/>
      <c r="M443" s="78"/>
      <c r="N443" s="78"/>
      <c r="O443" s="78"/>
      <c r="P443" s="78"/>
      <c r="Q443" s="858"/>
      <c r="R443" s="41"/>
      <c r="S443" s="41"/>
    </row>
    <row r="444" spans="2:19" ht="18.5" hidden="1" customHeight="1">
      <c r="B444" s="1259"/>
      <c r="C444" s="1259"/>
      <c r="D444" s="1286">
        <v>1.5</v>
      </c>
      <c r="E444" s="1286">
        <v>1.5</v>
      </c>
      <c r="F444" s="1286">
        <v>1.5</v>
      </c>
      <c r="G444" s="1285">
        <v>1.5</v>
      </c>
      <c r="H444" s="1260"/>
      <c r="I444" s="861">
        <v>40</v>
      </c>
      <c r="J444" s="861">
        <v>39</v>
      </c>
      <c r="K444" s="862"/>
      <c r="L444" s="41"/>
      <c r="M444" s="78"/>
      <c r="N444" s="78"/>
      <c r="O444" s="78"/>
      <c r="P444" s="78"/>
      <c r="Q444" s="858"/>
      <c r="R444" s="41"/>
      <c r="S444" s="41"/>
    </row>
    <row r="445" spans="2:19" s="1000" customFormat="1" ht="15" customHeight="1">
      <c r="B445" s="1865" t="s">
        <v>1151</v>
      </c>
      <c r="C445" s="1865"/>
      <c r="D445" s="1865"/>
      <c r="E445" s="1865"/>
      <c r="F445" s="1865"/>
      <c r="G445" s="1865"/>
      <c r="H445" s="1865"/>
      <c r="I445" s="1865"/>
      <c r="J445" s="1865"/>
      <c r="K445" s="1865"/>
      <c r="L445" s="1865"/>
      <c r="M445" s="999"/>
      <c r="N445" s="999"/>
      <c r="O445" s="999"/>
      <c r="P445" s="999"/>
    </row>
    <row r="446" spans="2:19" s="1000" customFormat="1" ht="15" customHeight="1">
      <c r="B446" s="1890" t="s">
        <v>1302</v>
      </c>
      <c r="C446" s="1890"/>
      <c r="D446" s="1890"/>
      <c r="E446" s="1890"/>
      <c r="F446" s="1890"/>
      <c r="G446" s="1890"/>
      <c r="H446" s="1890"/>
      <c r="I446" s="1890"/>
      <c r="J446" s="1890"/>
      <c r="K446" s="1891"/>
      <c r="L446" s="1891"/>
      <c r="M446" s="999"/>
      <c r="N446" s="999"/>
      <c r="O446" s="999"/>
      <c r="P446" s="999"/>
    </row>
    <row r="447" spans="2:19" s="1000" customFormat="1" ht="15" customHeight="1">
      <c r="B447" s="1890" t="s">
        <v>1303</v>
      </c>
      <c r="C447" s="1890"/>
      <c r="D447" s="1890"/>
      <c r="E447" s="1890"/>
      <c r="F447" s="1890"/>
      <c r="G447" s="1890"/>
      <c r="H447" s="1890"/>
      <c r="I447" s="1890"/>
      <c r="J447" s="1890"/>
      <c r="K447" s="1891"/>
      <c r="L447" s="1891"/>
      <c r="M447" s="999"/>
      <c r="N447" s="999"/>
      <c r="O447" s="999"/>
      <c r="P447" s="999"/>
    </row>
    <row r="448" spans="2:19" s="1000" customFormat="1" ht="15" customHeight="1">
      <c r="B448" s="1890" t="s">
        <v>1304</v>
      </c>
      <c r="C448" s="1890"/>
      <c r="D448" s="1890"/>
      <c r="E448" s="1890"/>
      <c r="F448" s="1890"/>
      <c r="G448" s="1890"/>
      <c r="H448" s="1890"/>
      <c r="I448" s="1890"/>
      <c r="J448" s="1890"/>
      <c r="K448" s="1891"/>
      <c r="L448" s="1891"/>
      <c r="M448" s="999"/>
      <c r="N448" s="999"/>
      <c r="O448" s="999"/>
      <c r="P448" s="999"/>
    </row>
    <row r="449" spans="2:19" s="1000" customFormat="1" ht="15" customHeight="1">
      <c r="B449" s="1001" t="s">
        <v>1305</v>
      </c>
      <c r="C449" s="1002"/>
      <c r="D449" s="1003"/>
      <c r="E449" s="1003"/>
      <c r="F449" s="1004"/>
      <c r="G449" s="1004"/>
      <c r="H449" s="1005"/>
      <c r="I449" s="999"/>
      <c r="J449" s="999"/>
      <c r="K449" s="1006"/>
      <c r="L449" s="428"/>
      <c r="M449" s="999"/>
      <c r="N449" s="999"/>
      <c r="O449" s="999"/>
      <c r="P449" s="999"/>
    </row>
    <row r="450" spans="2:19" s="1000" customFormat="1" ht="15" customHeight="1">
      <c r="B450" s="1001"/>
      <c r="C450" s="1002"/>
      <c r="D450" s="1003"/>
      <c r="E450" s="1003"/>
      <c r="F450" s="1004"/>
      <c r="G450" s="1004"/>
      <c r="H450" s="1005"/>
      <c r="I450" s="999"/>
      <c r="J450" s="999"/>
      <c r="K450" s="1006"/>
      <c r="M450" s="999"/>
      <c r="N450" s="999"/>
      <c r="O450" s="999"/>
      <c r="P450" s="999"/>
    </row>
    <row r="451" spans="2:19" s="1000" customFormat="1" ht="15" customHeight="1">
      <c r="B451" s="1001"/>
      <c r="C451" s="1002"/>
      <c r="D451" s="1003"/>
      <c r="E451" s="1003"/>
      <c r="F451" s="1004"/>
      <c r="G451" s="1004"/>
      <c r="H451" s="1005"/>
      <c r="I451" s="999"/>
      <c r="J451" s="999"/>
      <c r="K451" s="1006"/>
      <c r="M451" s="999"/>
      <c r="N451" s="999"/>
      <c r="O451" s="999"/>
      <c r="P451" s="999"/>
    </row>
    <row r="452" spans="2:19" ht="15" customHeight="1">
      <c r="B452" s="864"/>
      <c r="C452" s="865"/>
      <c r="D452" s="866"/>
      <c r="E452" s="866"/>
      <c r="F452" s="867"/>
      <c r="G452" s="867"/>
      <c r="H452" s="868"/>
      <c r="I452" s="857"/>
      <c r="J452" s="857"/>
      <c r="K452" s="863"/>
      <c r="L452" s="41"/>
      <c r="M452" s="857"/>
      <c r="N452" s="857"/>
      <c r="O452" s="857"/>
      <c r="P452" s="857"/>
      <c r="Q452" s="41"/>
      <c r="R452" s="41"/>
      <c r="S452" s="41"/>
    </row>
    <row r="453" spans="2:19">
      <c r="H453" s="24"/>
      <c r="I453" s="24"/>
      <c r="J453" s="24"/>
      <c r="K453" s="24"/>
      <c r="L453" s="24"/>
      <c r="M453" s="59"/>
      <c r="N453" s="41"/>
      <c r="O453" s="41"/>
      <c r="P453" s="41"/>
      <c r="Q453" s="41"/>
      <c r="R453" s="41"/>
      <c r="S453" s="41"/>
    </row>
    <row r="456" spans="2:19" ht="13.5" thickBot="1">
      <c r="B456" s="1888" t="s">
        <v>1516</v>
      </c>
      <c r="C456" s="1888"/>
      <c r="D456" s="1888"/>
      <c r="E456" s="1888"/>
      <c r="F456" s="1888"/>
      <c r="G456" s="1888"/>
      <c r="H456" s="1888"/>
      <c r="I456" s="1888"/>
      <c r="J456" s="1888"/>
      <c r="K456" s="1888"/>
    </row>
    <row r="457" spans="2:19">
      <c r="B457" s="1883" t="s">
        <v>263</v>
      </c>
      <c r="C457" s="1884"/>
      <c r="D457" s="1884"/>
      <c r="E457" s="1884"/>
      <c r="F457" s="1884"/>
      <c r="G457" s="1884"/>
      <c r="H457" s="1884"/>
      <c r="I457" s="1884"/>
      <c r="J457" s="1884"/>
      <c r="K457" s="1884"/>
      <c r="L457" s="674"/>
      <c r="M457" s="675"/>
    </row>
    <row r="458" spans="2:19" ht="13.5">
      <c r="B458" s="132" t="s">
        <v>239</v>
      </c>
      <c r="C458" s="640"/>
      <c r="D458" s="98"/>
      <c r="E458" s="99"/>
      <c r="F458" s="99"/>
      <c r="G458" s="99"/>
      <c r="H458" s="641"/>
      <c r="I458" s="131"/>
      <c r="J458" s="100"/>
      <c r="K458" s="102"/>
      <c r="L458" s="676"/>
      <c r="M458" s="677"/>
    </row>
    <row r="459" spans="2:19" ht="13.5">
      <c r="B459" s="132" t="s">
        <v>240</v>
      </c>
      <c r="C459" s="640"/>
      <c r="D459" s="98"/>
      <c r="E459" s="99"/>
      <c r="F459" s="99"/>
      <c r="G459" s="99"/>
      <c r="H459" s="641"/>
      <c r="I459" s="131"/>
      <c r="J459" s="100"/>
      <c r="K459" s="102"/>
      <c r="L459" s="676"/>
      <c r="M459" s="677"/>
    </row>
    <row r="460" spans="2:19" ht="13.5">
      <c r="B460" s="132" t="s">
        <v>241</v>
      </c>
      <c r="C460" s="640"/>
      <c r="D460" s="98"/>
      <c r="E460" s="99"/>
      <c r="F460" s="99"/>
      <c r="G460" s="99"/>
      <c r="H460" s="641"/>
      <c r="I460" s="131"/>
      <c r="J460" s="100"/>
      <c r="K460" s="102"/>
      <c r="L460" s="676"/>
      <c r="M460" s="677"/>
    </row>
    <row r="461" spans="2:19">
      <c r="B461" s="1881" t="s">
        <v>930</v>
      </c>
      <c r="C461" s="1761"/>
      <c r="D461" s="1761"/>
      <c r="E461" s="1761"/>
      <c r="F461" s="1761"/>
      <c r="G461" s="1761"/>
      <c r="H461" s="1761"/>
      <c r="I461" s="1761"/>
      <c r="J461" s="1761"/>
      <c r="K461" s="1761"/>
      <c r="L461" s="676"/>
      <c r="M461" s="677"/>
    </row>
    <row r="462" spans="2:19">
      <c r="B462" s="1881" t="s">
        <v>264</v>
      </c>
      <c r="C462" s="1761"/>
      <c r="D462" s="1761"/>
      <c r="E462" s="1761"/>
      <c r="F462" s="1761"/>
      <c r="G462" s="1761"/>
      <c r="H462" s="1761"/>
      <c r="I462" s="1761"/>
      <c r="J462" s="1761"/>
      <c r="K462" s="1761"/>
      <c r="L462" s="676"/>
      <c r="M462" s="677"/>
    </row>
    <row r="463" spans="2:19">
      <c r="B463" s="1889" t="s">
        <v>931</v>
      </c>
      <c r="C463" s="1764"/>
      <c r="D463" s="1764"/>
      <c r="E463" s="1764"/>
      <c r="F463" s="1764"/>
      <c r="G463" s="1764"/>
      <c r="H463" s="1764"/>
      <c r="I463" s="1764"/>
      <c r="J463" s="1764"/>
      <c r="K463" s="1764"/>
      <c r="L463" s="676"/>
      <c r="M463" s="677"/>
    </row>
    <row r="464" spans="2:19" ht="13" customHeight="1">
      <c r="B464" s="1866" t="s">
        <v>265</v>
      </c>
      <c r="C464" s="1867"/>
      <c r="D464" s="1867"/>
      <c r="E464" s="1867"/>
      <c r="F464" s="1867"/>
      <c r="G464" s="1867"/>
      <c r="H464" s="1867"/>
      <c r="I464" s="1867"/>
      <c r="J464" s="1867"/>
      <c r="K464" s="1867"/>
      <c r="L464" s="1867"/>
      <c r="M464" s="1868"/>
    </row>
    <row r="465" spans="2:14" ht="12.75" customHeight="1">
      <c r="B465" s="1885" t="s">
        <v>1022</v>
      </c>
      <c r="C465" s="1886"/>
      <c r="D465" s="1886"/>
      <c r="E465" s="1886"/>
      <c r="F465" s="1886"/>
      <c r="G465" s="1886"/>
      <c r="H465" s="1886"/>
      <c r="I465" s="1886"/>
      <c r="J465" s="1886"/>
      <c r="K465" s="1886"/>
      <c r="L465" s="1886"/>
      <c r="M465" s="1887"/>
      <c r="N465" s="988"/>
    </row>
    <row r="466" spans="2:14" ht="12.75" customHeight="1">
      <c r="B466" s="1862" t="s">
        <v>236</v>
      </c>
      <c r="C466" s="1863"/>
      <c r="D466" s="1863"/>
      <c r="E466" s="1863"/>
      <c r="F466" s="1863"/>
      <c r="G466" s="1863"/>
      <c r="H466" s="1863"/>
      <c r="I466" s="1863"/>
      <c r="J466" s="1863"/>
      <c r="K466" s="1863"/>
      <c r="L466" s="1863"/>
      <c r="M466" s="1864"/>
      <c r="N466" s="989"/>
    </row>
    <row r="467" spans="2:14">
      <c r="B467" s="1885" t="s">
        <v>1021</v>
      </c>
      <c r="C467" s="1886"/>
      <c r="D467" s="1886"/>
      <c r="E467" s="1886"/>
      <c r="F467" s="1886"/>
      <c r="G467" s="1886"/>
      <c r="H467" s="1886"/>
      <c r="I467" s="1886"/>
      <c r="J467" s="1886"/>
      <c r="K467" s="1886"/>
      <c r="L467" s="1886"/>
      <c r="M467" s="1887"/>
      <c r="N467" s="988"/>
    </row>
    <row r="468" spans="2:14">
      <c r="B468" s="1885" t="s">
        <v>1020</v>
      </c>
      <c r="C468" s="1886"/>
      <c r="D468" s="1886"/>
      <c r="E468" s="1886"/>
      <c r="F468" s="1886"/>
      <c r="G468" s="1886"/>
      <c r="H468" s="1886"/>
      <c r="I468" s="1886"/>
      <c r="J468" s="1886"/>
      <c r="K468" s="1886"/>
      <c r="L468" s="1886"/>
      <c r="M468" s="1887"/>
      <c r="N468" s="987"/>
    </row>
    <row r="469" spans="2:14">
      <c r="B469" s="1880" t="s">
        <v>237</v>
      </c>
      <c r="C469" s="1769"/>
      <c r="D469" s="1769"/>
      <c r="E469" s="1769"/>
      <c r="F469" s="1769"/>
      <c r="G469" s="1769"/>
      <c r="H469" s="1769"/>
      <c r="I469" s="1769"/>
      <c r="J469" s="1769"/>
      <c r="K469" s="1769"/>
      <c r="L469" s="676"/>
      <c r="M469" s="677"/>
    </row>
    <row r="470" spans="2:14">
      <c r="B470" s="1881" t="s">
        <v>932</v>
      </c>
      <c r="C470" s="1764"/>
      <c r="D470" s="1764"/>
      <c r="E470" s="1764"/>
      <c r="F470" s="1764"/>
      <c r="G470" s="1764"/>
      <c r="H470" s="1764"/>
      <c r="I470" s="1764"/>
      <c r="J470" s="1764"/>
      <c r="K470" s="1764"/>
      <c r="L470" s="676"/>
      <c r="M470" s="677"/>
    </row>
    <row r="471" spans="2:14" ht="13.5" thickBot="1">
      <c r="B471" s="1878" t="s">
        <v>933</v>
      </c>
      <c r="C471" s="1879"/>
      <c r="D471" s="1879"/>
      <c r="E471" s="1879"/>
      <c r="F471" s="1879"/>
      <c r="G471" s="1879"/>
      <c r="H471" s="1879"/>
      <c r="I471" s="1879"/>
      <c r="J471" s="1879"/>
      <c r="K471" s="1879"/>
      <c r="L471" s="678"/>
      <c r="M471" s="679"/>
    </row>
  </sheetData>
  <mergeCells count="41">
    <mergeCell ref="F64:F69"/>
    <mergeCell ref="F72:F77"/>
    <mergeCell ref="B70:M70"/>
    <mergeCell ref="H58:M61"/>
    <mergeCell ref="B465:M465"/>
    <mergeCell ref="B81:M81"/>
    <mergeCell ref="B446:L446"/>
    <mergeCell ref="B298:M298"/>
    <mergeCell ref="B447:L447"/>
    <mergeCell ref="B466:M466"/>
    <mergeCell ref="B445:L445"/>
    <mergeCell ref="B464:M464"/>
    <mergeCell ref="F82:M88"/>
    <mergeCell ref="B471:K471"/>
    <mergeCell ref="B469:K469"/>
    <mergeCell ref="B470:K470"/>
    <mergeCell ref="B300:K300"/>
    <mergeCell ref="B457:K457"/>
    <mergeCell ref="B461:K461"/>
    <mergeCell ref="B468:M468"/>
    <mergeCell ref="B456:K456"/>
    <mergeCell ref="B462:K462"/>
    <mergeCell ref="B463:K463"/>
    <mergeCell ref="B448:L448"/>
    <mergeCell ref="B467:M467"/>
    <mergeCell ref="O3:O4"/>
    <mergeCell ref="B108:M108"/>
    <mergeCell ref="B258:M258"/>
    <mergeCell ref="B3:L4"/>
    <mergeCell ref="M3:N4"/>
    <mergeCell ref="C6:D6"/>
    <mergeCell ref="G6:L6"/>
    <mergeCell ref="G7:M7"/>
    <mergeCell ref="G10:M10"/>
    <mergeCell ref="B18:M18"/>
    <mergeCell ref="B62:M62"/>
    <mergeCell ref="F122:M128"/>
    <mergeCell ref="G71:M77"/>
    <mergeCell ref="G63:M69"/>
    <mergeCell ref="C23:C28"/>
    <mergeCell ref="C29:C34"/>
  </mergeCells>
  <phoneticPr fontId="78" type="noConversion"/>
  <conditionalFormatting sqref="D301:G301">
    <cfRule type="cellIs" dxfId="9" priority="41" stopIfTrue="1" operator="equal">
      <formula>87</formula>
    </cfRule>
  </conditionalFormatting>
  <hyperlinks>
    <hyperlink ref="C7" location="欧洲!A40" display="南方航空CZ"/>
    <hyperlink ref="C10" location="欧洲!A251" display="国航CA"/>
    <hyperlink ref="C11" location="欧洲!A351" display="大桥航空RU"/>
    <hyperlink ref="C14" location="欧洲!A471" display="土耳其航空TK"/>
    <hyperlink ref="C15" location="欧洲!A591" display="俄罗斯航空SU"/>
    <hyperlink ref="C9" location="欧洲!A243" display="卢森堡航空CV"/>
    <hyperlink ref="C16" location="欧洲!A627" display="菲律宾航空PR"/>
    <hyperlink ref="C12" location="欧洲!A400" display="美国博立航空PO"/>
    <hyperlink ref="C8" location="欧洲!A237" display="长荣BR"/>
    <hyperlink ref="C13" location="欧洲!A440" display="阿塞拜疆丝绸之路航空"/>
    <hyperlink ref="C17" location="欧洲!A647" display="越南航空VN"/>
  </hyperlinks>
  <pageMargins left="0.75" right="0.75" top="1" bottom="1" header="0.5" footer="0.5"/>
  <pageSetup paperSize="9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S555"/>
  <sheetViews>
    <sheetView topLeftCell="A372" workbookViewId="0">
      <selection activeCell="D391" sqref="D391"/>
    </sheetView>
  </sheetViews>
  <sheetFormatPr defaultColWidth="9" defaultRowHeight="13"/>
  <cols>
    <col min="1" max="1" width="2.58203125" style="41" customWidth="1"/>
    <col min="2" max="2" width="46" style="1378" customWidth="1"/>
    <col min="3" max="3" width="11.75" style="41" customWidth="1"/>
    <col min="4" max="4" width="12.5" style="43" customWidth="1"/>
    <col min="5" max="5" width="12.25" style="43" customWidth="1"/>
    <col min="6" max="6" width="10.25" style="43" customWidth="1"/>
    <col min="7" max="7" width="23.25" style="44" customWidth="1"/>
    <col min="8" max="8" width="11.25" style="45" customWidth="1"/>
    <col min="9" max="9" width="1.08203125" style="45" hidden="1" customWidth="1"/>
    <col min="10" max="10" width="17" style="45" hidden="1" customWidth="1"/>
    <col min="11" max="11" width="9" style="45" hidden="1" customWidth="1"/>
    <col min="12" max="12" width="10.08203125" style="45" customWidth="1"/>
    <col min="13" max="13" width="10.25" style="46" customWidth="1"/>
    <col min="14" max="14" width="10.75" style="47" customWidth="1"/>
    <col min="15" max="15" width="14.5" style="47" customWidth="1"/>
    <col min="16" max="16" width="9" style="47"/>
    <col min="17" max="17" width="5.33203125" style="47" customWidth="1"/>
    <col min="18" max="18" width="11.5" style="47" customWidth="1"/>
    <col min="19" max="19" width="9" style="47"/>
    <col min="20" max="16384" width="9" style="41"/>
  </cols>
  <sheetData>
    <row r="1" spans="1:19" ht="15.65" customHeight="1">
      <c r="H1" s="24"/>
      <c r="I1" s="24"/>
      <c r="J1" s="24"/>
      <c r="K1" s="24"/>
      <c r="L1" s="24"/>
      <c r="M1" s="59"/>
      <c r="N1" s="41"/>
      <c r="O1" s="41"/>
      <c r="P1" s="41"/>
      <c r="Q1" s="41"/>
      <c r="R1" s="41"/>
      <c r="S1" s="41"/>
    </row>
    <row r="2" spans="1:19" ht="15.65" customHeight="1">
      <c r="H2" s="24"/>
      <c r="I2" s="24"/>
      <c r="J2" s="24"/>
      <c r="K2" s="24"/>
      <c r="L2" s="24"/>
      <c r="M2" s="59"/>
      <c r="N2" s="41"/>
      <c r="O2" s="41"/>
      <c r="P2" s="41"/>
      <c r="Q2" s="41"/>
      <c r="R2" s="41"/>
      <c r="S2" s="41"/>
    </row>
    <row r="3" spans="1:19" s="1" customFormat="1" ht="15.65" customHeight="1">
      <c r="A3" s="48"/>
      <c r="B3" s="1797" t="s">
        <v>420</v>
      </c>
      <c r="C3" s="1798"/>
      <c r="D3" s="1798"/>
      <c r="E3" s="1798"/>
      <c r="F3" s="1798"/>
      <c r="G3" s="1798"/>
      <c r="H3" s="1798"/>
      <c r="I3" s="1798"/>
      <c r="J3" s="1798"/>
      <c r="K3" s="1798"/>
      <c r="L3" s="1799"/>
      <c r="M3" s="1827"/>
      <c r="N3" s="1828"/>
      <c r="O3" s="1827"/>
    </row>
    <row r="4" spans="1:19" s="1" customFormat="1" ht="15.65" customHeight="1">
      <c r="B4" s="1800"/>
      <c r="C4" s="1801"/>
      <c r="D4" s="1801"/>
      <c r="E4" s="1801"/>
      <c r="F4" s="1801"/>
      <c r="G4" s="1801"/>
      <c r="H4" s="1801"/>
      <c r="I4" s="1801"/>
      <c r="J4" s="1801"/>
      <c r="K4" s="1801"/>
      <c r="L4" s="1802"/>
      <c r="M4" s="1828"/>
      <c r="N4" s="1828"/>
      <c r="O4" s="1828"/>
    </row>
    <row r="5" spans="1:19" ht="15.65" customHeight="1">
      <c r="H5" s="24"/>
      <c r="I5" s="24"/>
      <c r="J5" s="24"/>
      <c r="K5" s="24"/>
      <c r="L5" s="24"/>
      <c r="M5" s="59"/>
      <c r="N5" s="41"/>
      <c r="O5" s="41"/>
      <c r="P5" s="41"/>
      <c r="Q5" s="41"/>
      <c r="R5" s="41"/>
      <c r="S5" s="41"/>
    </row>
    <row r="6" spans="1:19" ht="15.65" customHeight="1">
      <c r="C6" s="49" t="s">
        <v>421</v>
      </c>
      <c r="D6" s="50"/>
      <c r="E6" s="50"/>
      <c r="F6" s="50"/>
      <c r="G6" s="1931" t="s">
        <v>194</v>
      </c>
      <c r="H6" s="1931"/>
      <c r="I6" s="1931"/>
      <c r="J6" s="24"/>
      <c r="K6" s="24"/>
      <c r="L6" s="24"/>
      <c r="M6" s="60"/>
      <c r="N6" s="20"/>
      <c r="O6" s="41"/>
      <c r="P6" s="41"/>
      <c r="Q6" s="41"/>
      <c r="R6" s="41"/>
      <c r="S6" s="41"/>
    </row>
    <row r="7" spans="1:19" ht="15.65" customHeight="1">
      <c r="C7" s="52" t="s">
        <v>422</v>
      </c>
      <c r="G7" s="53" t="s">
        <v>423</v>
      </c>
      <c r="H7" s="51"/>
      <c r="I7" s="51"/>
      <c r="J7" s="51"/>
      <c r="K7" s="51"/>
      <c r="L7" s="51"/>
      <c r="M7" s="61"/>
      <c r="N7" s="62"/>
      <c r="O7" s="41"/>
      <c r="P7" s="41"/>
      <c r="Q7" s="41"/>
      <c r="R7" s="41"/>
      <c r="S7" s="41"/>
    </row>
    <row r="8" spans="1:19" ht="15.65" customHeight="1">
      <c r="C8" s="52" t="s">
        <v>424</v>
      </c>
      <c r="G8" s="44" t="s">
        <v>274</v>
      </c>
      <c r="H8" s="24"/>
      <c r="I8" s="24"/>
      <c r="J8" s="24"/>
      <c r="K8" s="24"/>
      <c r="L8" s="24"/>
      <c r="M8" s="60"/>
      <c r="N8" s="20"/>
      <c r="O8" s="41"/>
      <c r="P8" s="41"/>
      <c r="Q8" s="41"/>
      <c r="R8" s="41"/>
      <c r="S8" s="41"/>
    </row>
    <row r="9" spans="1:19" ht="15.65" customHeight="1">
      <c r="C9" s="52" t="s">
        <v>425</v>
      </c>
      <c r="G9" s="44" t="s">
        <v>426</v>
      </c>
      <c r="H9" s="24"/>
      <c r="I9" s="24"/>
      <c r="J9" s="24"/>
      <c r="K9" s="24"/>
      <c r="L9" s="24"/>
      <c r="M9" s="60"/>
      <c r="N9" s="20"/>
      <c r="O9" s="41"/>
      <c r="P9" s="41"/>
      <c r="Q9" s="41"/>
      <c r="R9" s="41"/>
      <c r="S9" s="41"/>
    </row>
    <row r="10" spans="1:19" ht="15.65" customHeight="1">
      <c r="C10" s="52" t="s">
        <v>427</v>
      </c>
      <c r="G10" s="44" t="s">
        <v>428</v>
      </c>
      <c r="H10" s="24"/>
      <c r="I10" s="24"/>
      <c r="J10" s="24"/>
      <c r="K10" s="24"/>
      <c r="L10" s="24"/>
      <c r="M10" s="60"/>
      <c r="N10" s="20"/>
      <c r="O10" s="41"/>
      <c r="P10" s="41"/>
      <c r="Q10" s="41"/>
      <c r="R10" s="41"/>
      <c r="S10" s="41"/>
    </row>
    <row r="11" spans="1:19" ht="15.65" customHeight="1">
      <c r="C11" s="52" t="s">
        <v>429</v>
      </c>
      <c r="G11" s="44" t="s">
        <v>430</v>
      </c>
      <c r="H11" s="24"/>
      <c r="I11" s="24"/>
      <c r="J11" s="24"/>
      <c r="K11" s="24"/>
      <c r="L11" s="24"/>
      <c r="M11" s="60"/>
      <c r="N11" s="20"/>
      <c r="O11" s="41"/>
      <c r="P11" s="41"/>
      <c r="Q11" s="41"/>
      <c r="R11" s="41"/>
      <c r="S11" s="41"/>
    </row>
    <row r="12" spans="1:19" ht="15.65" customHeight="1">
      <c r="C12" s="52" t="s">
        <v>431</v>
      </c>
      <c r="G12" s="44" t="s">
        <v>432</v>
      </c>
      <c r="H12" s="24"/>
      <c r="I12" s="24"/>
      <c r="J12" s="24"/>
      <c r="K12" s="24"/>
      <c r="L12" s="24"/>
      <c r="M12" s="60"/>
      <c r="N12" s="20"/>
      <c r="O12" s="41"/>
      <c r="P12" s="41"/>
      <c r="Q12" s="41"/>
      <c r="R12" s="41"/>
      <c r="S12" s="41"/>
    </row>
    <row r="13" spans="1:19" ht="15.65" customHeight="1">
      <c r="C13" s="52" t="s">
        <v>433</v>
      </c>
      <c r="G13" s="44" t="s">
        <v>222</v>
      </c>
      <c r="H13" s="24"/>
      <c r="I13" s="24"/>
      <c r="J13" s="24"/>
      <c r="K13" s="24"/>
      <c r="L13" s="24"/>
      <c r="M13" s="60"/>
      <c r="N13" s="20"/>
      <c r="O13" s="41"/>
      <c r="P13" s="41"/>
      <c r="Q13" s="41"/>
      <c r="R13" s="41"/>
      <c r="S13" s="41"/>
    </row>
    <row r="14" spans="1:19" ht="15.65" customHeight="1">
      <c r="C14" s="52" t="s">
        <v>434</v>
      </c>
      <c r="G14" s="44" t="s">
        <v>202</v>
      </c>
      <c r="H14" s="54"/>
      <c r="I14" s="54"/>
      <c r="J14" s="54"/>
      <c r="K14" s="54"/>
      <c r="L14" s="54"/>
      <c r="M14" s="63"/>
      <c r="N14" s="20"/>
      <c r="O14" s="41"/>
      <c r="P14" s="41"/>
      <c r="Q14" s="41"/>
      <c r="R14" s="41"/>
      <c r="S14" s="41"/>
    </row>
    <row r="15" spans="1:19" s="20" customFormat="1" ht="15.65" customHeight="1">
      <c r="B15" s="1379"/>
      <c r="C15" s="52" t="s">
        <v>435</v>
      </c>
      <c r="D15" s="50"/>
      <c r="E15" s="50"/>
      <c r="F15" s="50"/>
      <c r="G15" s="44" t="s">
        <v>436</v>
      </c>
      <c r="H15" s="24"/>
      <c r="I15" s="51"/>
      <c r="J15" s="24"/>
      <c r="K15" s="24"/>
      <c r="L15" s="24"/>
    </row>
    <row r="16" spans="1:19" ht="15.65" customHeight="1">
      <c r="G16" s="43"/>
      <c r="H16" s="24"/>
      <c r="I16" s="24"/>
      <c r="J16" s="24"/>
      <c r="K16" s="24"/>
      <c r="L16" s="24"/>
      <c r="M16" s="59"/>
      <c r="N16" s="41"/>
      <c r="O16" s="41"/>
      <c r="P16" s="41"/>
      <c r="Q16" s="41"/>
      <c r="R16" s="41"/>
      <c r="S16" s="41"/>
    </row>
    <row r="17" spans="1:19" s="21" customFormat="1" ht="15.65" customHeight="1">
      <c r="A17" s="55"/>
      <c r="B17" s="1932" t="s">
        <v>981</v>
      </c>
      <c r="C17" s="1933"/>
      <c r="D17" s="1933"/>
      <c r="E17" s="1933"/>
      <c r="F17" s="1933"/>
      <c r="G17" s="1933"/>
      <c r="H17" s="1933"/>
      <c r="I17" s="1933"/>
      <c r="J17" s="1933"/>
      <c r="K17" s="1933"/>
      <c r="L17" s="1933"/>
      <c r="M17" s="1933"/>
      <c r="N17" s="1933"/>
      <c r="O17" s="1934"/>
      <c r="P17" s="666"/>
    </row>
    <row r="18" spans="1:19" ht="15.65" customHeight="1">
      <c r="A18" s="20"/>
      <c r="B18" s="1929" t="s">
        <v>1014</v>
      </c>
      <c r="C18" s="1930"/>
      <c r="D18" s="1930"/>
      <c r="E18" s="1930"/>
      <c r="F18" s="1930"/>
      <c r="G18" s="1930"/>
      <c r="H18" s="1930"/>
      <c r="I18" s="1930"/>
      <c r="J18" s="1930"/>
      <c r="K18" s="1930"/>
      <c r="L18" s="1930"/>
      <c r="M18" s="1930"/>
      <c r="N18" s="1930"/>
      <c r="O18" s="1930"/>
      <c r="P18" s="78"/>
      <c r="Q18" s="41"/>
      <c r="R18" s="41"/>
      <c r="S18" s="41"/>
    </row>
    <row r="19" spans="1:19" s="22" customFormat="1" ht="15.65" customHeight="1">
      <c r="A19" s="24"/>
      <c r="B19" s="1380"/>
      <c r="C19" s="1105" t="s">
        <v>53</v>
      </c>
      <c r="D19" s="502" t="s">
        <v>54</v>
      </c>
      <c r="E19" s="502" t="s">
        <v>55</v>
      </c>
      <c r="F19" s="502" t="s">
        <v>56</v>
      </c>
      <c r="G19" s="1008"/>
      <c r="H19" s="1008"/>
      <c r="I19" s="1009"/>
      <c r="J19" s="1009"/>
      <c r="K19" s="1009"/>
      <c r="L19" s="1009"/>
      <c r="M19" s="1008"/>
      <c r="N19" s="1008"/>
      <c r="O19" s="1008"/>
      <c r="P19" s="80"/>
    </row>
    <row r="20" spans="1:19" s="23" customFormat="1" ht="15.65" customHeight="1">
      <c r="A20" s="56"/>
      <c r="B20" s="1380" t="s">
        <v>659</v>
      </c>
      <c r="C20" s="1132">
        <v>43</v>
      </c>
      <c r="D20" s="1132">
        <v>43</v>
      </c>
      <c r="E20" s="1132">
        <v>43</v>
      </c>
      <c r="F20" s="1132">
        <v>43</v>
      </c>
      <c r="G20" s="1010"/>
      <c r="H20" s="1010"/>
      <c r="I20" s="1011"/>
      <c r="J20" s="1011"/>
      <c r="K20" s="1011"/>
      <c r="L20" s="1011"/>
      <c r="M20" s="1010"/>
      <c r="N20" s="1010"/>
      <c r="O20" s="1010"/>
      <c r="P20" s="66"/>
    </row>
    <row r="21" spans="1:19" s="23" customFormat="1" ht="15.65" customHeight="1">
      <c r="A21" s="56"/>
      <c r="B21" s="1381" t="s">
        <v>660</v>
      </c>
      <c r="C21" s="1132">
        <v>48</v>
      </c>
      <c r="D21" s="1132">
        <v>48</v>
      </c>
      <c r="E21" s="1132">
        <v>47</v>
      </c>
      <c r="F21" s="1132">
        <v>46</v>
      </c>
      <c r="G21" s="1012"/>
      <c r="H21" s="1010"/>
      <c r="I21" s="1011"/>
      <c r="J21" s="1011"/>
      <c r="K21" s="1011"/>
      <c r="L21" s="1011"/>
      <c r="M21" s="1010"/>
      <c r="N21" s="1010"/>
      <c r="O21" s="1010"/>
      <c r="P21" s="66"/>
    </row>
    <row r="22" spans="1:19" s="23" customFormat="1" ht="15.65" customHeight="1">
      <c r="A22" s="56"/>
      <c r="B22" s="1382" t="s">
        <v>1514</v>
      </c>
      <c r="C22" s="1132">
        <v>48</v>
      </c>
      <c r="D22" s="1132">
        <v>48</v>
      </c>
      <c r="E22" s="1132">
        <v>47</v>
      </c>
      <c r="F22" s="1132">
        <v>46</v>
      </c>
      <c r="G22" s="1010"/>
      <c r="H22" s="1010"/>
      <c r="I22" s="1011"/>
      <c r="J22" s="1011"/>
      <c r="K22" s="1011"/>
      <c r="L22" s="1011"/>
      <c r="M22" s="1010"/>
      <c r="N22" s="1010"/>
      <c r="O22" s="1010"/>
      <c r="P22" s="66"/>
    </row>
    <row r="23" spans="1:19" s="23" customFormat="1" ht="15.65" customHeight="1">
      <c r="A23" s="56"/>
      <c r="B23" s="1383" t="s">
        <v>1321</v>
      </c>
      <c r="C23" s="1013" t="s">
        <v>1310</v>
      </c>
      <c r="D23" s="1013" t="s">
        <v>1311</v>
      </c>
      <c r="E23" s="1013" t="s">
        <v>1312</v>
      </c>
      <c r="F23" s="1014"/>
      <c r="G23" s="1015"/>
      <c r="H23" s="1016"/>
      <c r="I23" s="1016"/>
      <c r="J23" s="1016"/>
      <c r="K23" s="1016"/>
      <c r="L23" s="1016"/>
      <c r="M23" s="1007"/>
      <c r="N23" s="1007"/>
      <c r="O23" s="1010"/>
      <c r="P23" s="666"/>
    </row>
    <row r="24" spans="1:19" s="23" customFormat="1" ht="15.65" customHeight="1">
      <c r="A24" s="56"/>
      <c r="B24" s="1384" t="s">
        <v>1313</v>
      </c>
      <c r="C24" s="1106">
        <f>C20</f>
        <v>43</v>
      </c>
      <c r="D24" s="1106">
        <f t="shared" ref="D24:E24" si="0">D20</f>
        <v>43</v>
      </c>
      <c r="E24" s="1106">
        <f t="shared" si="0"/>
        <v>43</v>
      </c>
      <c r="F24" s="1014"/>
      <c r="G24" s="1015"/>
      <c r="H24" s="1016"/>
      <c r="I24" s="1016"/>
      <c r="J24" s="1016"/>
      <c r="K24" s="1016"/>
      <c r="L24" s="1016"/>
      <c r="M24" s="1007"/>
      <c r="N24" s="1007"/>
      <c r="O24" s="1010"/>
      <c r="P24" s="666"/>
    </row>
    <row r="25" spans="1:19" s="23" customFormat="1" ht="15.65" customHeight="1">
      <c r="A25" s="56"/>
      <c r="B25" s="1384" t="s">
        <v>1314</v>
      </c>
      <c r="C25" s="1107">
        <f>C20+3</f>
        <v>46</v>
      </c>
      <c r="D25" s="1107">
        <f t="shared" ref="D25:E25" si="1">D20+3</f>
        <v>46</v>
      </c>
      <c r="E25" s="1107">
        <f t="shared" si="1"/>
        <v>46</v>
      </c>
      <c r="F25" s="1014"/>
      <c r="G25" s="1015"/>
      <c r="H25" s="1016"/>
      <c r="I25" s="1016"/>
      <c r="J25" s="1016"/>
      <c r="K25" s="1016"/>
      <c r="L25" s="1016"/>
      <c r="M25" s="1007"/>
      <c r="N25" s="1007"/>
      <c r="O25" s="1010"/>
      <c r="P25" s="666"/>
    </row>
    <row r="26" spans="1:19" s="23" customFormat="1" ht="15.65" customHeight="1">
      <c r="A26" s="56"/>
      <c r="B26" s="1384" t="s">
        <v>1315</v>
      </c>
      <c r="C26" s="1107">
        <f>C20+4</f>
        <v>47</v>
      </c>
      <c r="D26" s="1107">
        <f t="shared" ref="D26:E26" si="2">D20+4</f>
        <v>47</v>
      </c>
      <c r="E26" s="1107">
        <f t="shared" si="2"/>
        <v>47</v>
      </c>
      <c r="F26" s="1014"/>
      <c r="G26" s="1015"/>
      <c r="H26" s="1016"/>
      <c r="I26" s="1016"/>
      <c r="J26" s="1016"/>
      <c r="K26" s="1016"/>
      <c r="L26" s="1016"/>
      <c r="M26" s="1007"/>
      <c r="N26" s="1007"/>
      <c r="O26" s="1010"/>
      <c r="P26" s="666"/>
    </row>
    <row r="27" spans="1:19" s="23" customFormat="1" ht="15.65" customHeight="1">
      <c r="A27" s="56"/>
      <c r="B27" s="1384" t="s">
        <v>1316</v>
      </c>
      <c r="C27" s="1107">
        <f>C20+5</f>
        <v>48</v>
      </c>
      <c r="D27" s="1107">
        <f t="shared" ref="D27:E27" si="3">D20+5</f>
        <v>48</v>
      </c>
      <c r="E27" s="1107">
        <f t="shared" si="3"/>
        <v>48</v>
      </c>
      <c r="F27" s="1014"/>
      <c r="G27" s="1015"/>
      <c r="H27" s="1016"/>
      <c r="I27" s="1016"/>
      <c r="J27" s="1016"/>
      <c r="K27" s="1016"/>
      <c r="L27" s="1016"/>
      <c r="M27" s="1007"/>
      <c r="N27" s="1007"/>
      <c r="O27" s="1010"/>
      <c r="P27" s="666"/>
    </row>
    <row r="28" spans="1:19" s="23" customFormat="1" ht="15.65" customHeight="1">
      <c r="A28" s="56"/>
      <c r="B28" s="1385" t="s">
        <v>1317</v>
      </c>
      <c r="C28" s="1107">
        <f>C20+8</f>
        <v>51</v>
      </c>
      <c r="D28" s="1107">
        <f t="shared" ref="D28:E28" si="4">D20+8</f>
        <v>51</v>
      </c>
      <c r="E28" s="1107">
        <f t="shared" si="4"/>
        <v>51</v>
      </c>
      <c r="F28" s="1017"/>
      <c r="G28" s="1015"/>
      <c r="H28" s="1016"/>
      <c r="I28" s="1016"/>
      <c r="J28" s="1016"/>
      <c r="K28" s="1016"/>
      <c r="L28" s="1016"/>
      <c r="M28" s="1007"/>
      <c r="N28" s="1007"/>
      <c r="O28" s="1010"/>
      <c r="P28" s="666"/>
    </row>
    <row r="29" spans="1:19" s="23" customFormat="1" ht="15.65" customHeight="1">
      <c r="A29" s="56"/>
      <c r="B29" s="1385" t="s">
        <v>1318</v>
      </c>
      <c r="C29" s="1108">
        <f>C20+10</f>
        <v>53</v>
      </c>
      <c r="D29" s="1108">
        <f t="shared" ref="D29:E29" si="5">D20+10</f>
        <v>53</v>
      </c>
      <c r="E29" s="1108">
        <f t="shared" si="5"/>
        <v>53</v>
      </c>
      <c r="F29" s="1017"/>
      <c r="G29" s="1018"/>
      <c r="H29" s="1011"/>
      <c r="I29" s="1011">
        <v>1</v>
      </c>
      <c r="J29" s="1011"/>
      <c r="K29" s="1011"/>
      <c r="L29" s="1011"/>
      <c r="M29" s="1010"/>
      <c r="N29" s="1010"/>
      <c r="O29" s="1010"/>
      <c r="P29" s="666"/>
    </row>
    <row r="30" spans="1:19" s="23" customFormat="1" ht="15.65" customHeight="1">
      <c r="A30" s="56"/>
      <c r="B30" s="1386" t="s">
        <v>1319</v>
      </c>
      <c r="C30" s="1108">
        <f>C20+14</f>
        <v>57</v>
      </c>
      <c r="D30" s="1108">
        <f t="shared" ref="D30:E30" si="6">D20+14</f>
        <v>57</v>
      </c>
      <c r="E30" s="1108">
        <f t="shared" si="6"/>
        <v>57</v>
      </c>
      <c r="F30" s="1019"/>
      <c r="G30" s="1018"/>
      <c r="H30" s="1020"/>
      <c r="I30" s="1020">
        <f>I27</f>
        <v>0</v>
      </c>
      <c r="J30" s="1020">
        <f>J27</f>
        <v>0</v>
      </c>
      <c r="K30" s="1011"/>
      <c r="L30" s="1011"/>
      <c r="M30" s="1010"/>
      <c r="N30" s="1010"/>
      <c r="O30" s="1010"/>
      <c r="P30" s="666"/>
    </row>
    <row r="31" spans="1:19" s="23" customFormat="1" ht="15.65" customHeight="1">
      <c r="A31" s="56"/>
      <c r="B31" s="1386" t="s">
        <v>1320</v>
      </c>
      <c r="C31" s="1271">
        <f>C20+18</f>
        <v>61</v>
      </c>
      <c r="D31" s="1271">
        <f t="shared" ref="D31:E31" si="7">D20+18</f>
        <v>61</v>
      </c>
      <c r="E31" s="1271">
        <f t="shared" si="7"/>
        <v>61</v>
      </c>
      <c r="F31" s="1021"/>
      <c r="G31" s="1018"/>
      <c r="H31" s="1022"/>
      <c r="I31" s="1022">
        <f>I27+3</f>
        <v>3</v>
      </c>
      <c r="J31" s="1022">
        <f>J27+3</f>
        <v>3</v>
      </c>
      <c r="K31" s="1011"/>
      <c r="L31" s="1011"/>
      <c r="M31" s="1010"/>
      <c r="N31" s="1010"/>
      <c r="O31" s="1010"/>
      <c r="P31" s="666"/>
    </row>
    <row r="32" spans="1:19" s="23" customFormat="1" ht="15.65" customHeight="1">
      <c r="A32" s="56"/>
      <c r="B32" s="1387" t="s">
        <v>1322</v>
      </c>
      <c r="C32" s="1023" t="s">
        <v>675</v>
      </c>
      <c r="D32" s="1023" t="s">
        <v>676</v>
      </c>
      <c r="E32" s="1023" t="s">
        <v>677</v>
      </c>
      <c r="F32" s="1024"/>
      <c r="G32" s="1025"/>
      <c r="H32" s="1022"/>
      <c r="I32" s="1026">
        <f>I27+10</f>
        <v>10</v>
      </c>
      <c r="J32" s="1027">
        <f>J27+10</f>
        <v>10</v>
      </c>
      <c r="K32" s="1028"/>
      <c r="L32" s="1011"/>
      <c r="M32" s="1010"/>
      <c r="N32" s="1010"/>
      <c r="O32" s="1029"/>
      <c r="P32" s="66"/>
    </row>
    <row r="33" spans="1:16" s="23" customFormat="1" ht="15.65" customHeight="1">
      <c r="A33" s="56"/>
      <c r="B33" s="1388" t="s">
        <v>1323</v>
      </c>
      <c r="C33" s="1109">
        <f>C21+2</f>
        <v>50</v>
      </c>
      <c r="D33" s="1109">
        <f>D21+2</f>
        <v>50</v>
      </c>
      <c r="E33" s="1109">
        <f>E25+2</f>
        <v>48</v>
      </c>
      <c r="F33" s="1030"/>
      <c r="G33" s="1025"/>
      <c r="H33" s="1022"/>
      <c r="I33" s="1026">
        <f>I27+14</f>
        <v>14</v>
      </c>
      <c r="J33" s="1027">
        <f>J27+14</f>
        <v>14</v>
      </c>
      <c r="K33" s="1028"/>
      <c r="L33" s="1011"/>
      <c r="M33" s="1010"/>
      <c r="N33" s="1010"/>
      <c r="O33" s="1029"/>
      <c r="P33" s="66"/>
    </row>
    <row r="34" spans="1:16" s="23" customFormat="1" ht="15.65" customHeight="1">
      <c r="A34" s="56"/>
      <c r="B34" s="1389" t="s">
        <v>1324</v>
      </c>
      <c r="C34" s="1109">
        <f>C21+3</f>
        <v>51</v>
      </c>
      <c r="D34" s="1109">
        <f>D21+3</f>
        <v>51</v>
      </c>
      <c r="E34" s="1109">
        <f>E25+3</f>
        <v>49</v>
      </c>
      <c r="F34" s="1030"/>
      <c r="G34" s="1025"/>
      <c r="H34" s="1022"/>
      <c r="I34" s="1031">
        <f>I27+18</f>
        <v>18</v>
      </c>
      <c r="J34" s="1031">
        <f>J27+18</f>
        <v>18</v>
      </c>
      <c r="K34" s="1028"/>
      <c r="L34" s="1011"/>
      <c r="M34" s="1010"/>
      <c r="N34" s="1010"/>
      <c r="O34" s="1029"/>
      <c r="P34" s="66"/>
    </row>
    <row r="35" spans="1:16" s="23" customFormat="1" ht="15.65" customHeight="1">
      <c r="A35" s="56"/>
      <c r="B35" s="1390" t="s">
        <v>1325</v>
      </c>
      <c r="C35" s="1935">
        <f>C21+4</f>
        <v>52</v>
      </c>
      <c r="D35" s="1935">
        <f>D21+4</f>
        <v>52</v>
      </c>
      <c r="E35" s="1935">
        <f>E21+4</f>
        <v>51</v>
      </c>
      <c r="F35" s="1032"/>
      <c r="G35" s="1025"/>
      <c r="H35" s="1011"/>
      <c r="I35" s="1033"/>
      <c r="J35" s="1028"/>
      <c r="K35" s="1028"/>
      <c r="L35" s="1011"/>
      <c r="M35" s="1010"/>
      <c r="N35" s="1010"/>
      <c r="O35" s="1029"/>
      <c r="P35" s="66"/>
    </row>
    <row r="36" spans="1:16" s="23" customFormat="1" ht="15.65" customHeight="1">
      <c r="A36" s="56"/>
      <c r="B36" s="1391" t="s">
        <v>1326</v>
      </c>
      <c r="C36" s="1936"/>
      <c r="D36" s="1936"/>
      <c r="E36" s="1936"/>
      <c r="F36" s="1034"/>
      <c r="G36" s="1025"/>
      <c r="H36" s="1033"/>
      <c r="I36" s="1033"/>
      <c r="J36" s="1028"/>
      <c r="K36" s="1028"/>
      <c r="L36" s="1028"/>
      <c r="M36" s="1029"/>
      <c r="N36" s="1029"/>
      <c r="O36" s="1029"/>
      <c r="P36" s="66"/>
    </row>
    <row r="37" spans="1:16" s="23" customFormat="1" ht="15.65" customHeight="1">
      <c r="A37" s="56"/>
      <c r="B37" s="1390" t="s">
        <v>1327</v>
      </c>
      <c r="C37" s="1270">
        <f>C21+5</f>
        <v>53</v>
      </c>
      <c r="D37" s="1270">
        <f t="shared" ref="D37:E37" si="8">D21+5</f>
        <v>53</v>
      </c>
      <c r="E37" s="1270">
        <f t="shared" si="8"/>
        <v>52</v>
      </c>
      <c r="F37" s="1030"/>
      <c r="G37" s="1025"/>
      <c r="H37" s="1033"/>
      <c r="I37" s="1033"/>
      <c r="J37" s="1028"/>
      <c r="K37" s="1028"/>
      <c r="L37" s="1035"/>
      <c r="M37" s="1029"/>
      <c r="N37" s="1029"/>
      <c r="O37" s="1029"/>
      <c r="P37" s="66"/>
    </row>
    <row r="38" spans="1:16" s="24" customFormat="1" ht="15.65" customHeight="1">
      <c r="B38" s="1392" t="s">
        <v>718</v>
      </c>
      <c r="C38" s="1036" t="s">
        <v>53</v>
      </c>
      <c r="D38" s="1036" t="s">
        <v>55</v>
      </c>
      <c r="E38" s="1036" t="s">
        <v>56</v>
      </c>
      <c r="F38" s="1036" t="s">
        <v>666</v>
      </c>
      <c r="G38" s="1036"/>
      <c r="H38" s="1037"/>
      <c r="I38" s="1038"/>
      <c r="J38" s="1038"/>
      <c r="K38" s="1039"/>
      <c r="L38" s="1039"/>
      <c r="M38" s="1039"/>
      <c r="N38" s="1039"/>
      <c r="O38" s="1039"/>
      <c r="P38" s="493"/>
    </row>
    <row r="39" spans="1:16" s="24" customFormat="1" ht="15.65" customHeight="1">
      <c r="B39" s="1393" t="s">
        <v>716</v>
      </c>
      <c r="C39" s="1111">
        <v>32</v>
      </c>
      <c r="D39" s="1111">
        <v>31</v>
      </c>
      <c r="E39" s="1111">
        <v>30</v>
      </c>
      <c r="F39" s="1110" t="s">
        <v>622</v>
      </c>
      <c r="G39" s="1110"/>
      <c r="H39" s="1040"/>
      <c r="I39" s="1025"/>
      <c r="J39" s="1025"/>
      <c r="K39" s="1025"/>
      <c r="L39" s="1025"/>
      <c r="M39" s="1041"/>
      <c r="N39" s="1039"/>
      <c r="O39" s="1039"/>
      <c r="P39" s="493"/>
    </row>
    <row r="40" spans="1:16" s="24" customFormat="1" ht="15.65" customHeight="1">
      <c r="B40" s="1393" t="s">
        <v>717</v>
      </c>
      <c r="C40" s="1111">
        <v>33</v>
      </c>
      <c r="D40" s="1111">
        <v>32</v>
      </c>
      <c r="E40" s="1111">
        <v>31</v>
      </c>
      <c r="F40" s="1110" t="s">
        <v>622</v>
      </c>
      <c r="G40" s="1110"/>
      <c r="H40" s="1040"/>
      <c r="I40" s="1025"/>
      <c r="J40" s="1025"/>
      <c r="K40" s="1025"/>
      <c r="L40" s="1025"/>
      <c r="M40" s="1041"/>
      <c r="N40" s="1039"/>
      <c r="O40" s="1039"/>
      <c r="P40" s="493"/>
    </row>
    <row r="41" spans="1:16" s="24" customFormat="1" ht="15.65" customHeight="1">
      <c r="B41" s="1394" t="s">
        <v>1328</v>
      </c>
      <c r="C41" s="1111" t="s">
        <v>441</v>
      </c>
      <c r="D41" s="1111" t="s">
        <v>442</v>
      </c>
      <c r="E41" s="1111" t="s">
        <v>442</v>
      </c>
      <c r="F41" s="1111" t="s">
        <v>442</v>
      </c>
      <c r="G41" s="1111" t="s">
        <v>442</v>
      </c>
      <c r="H41" s="1040"/>
      <c r="I41" s="1025"/>
      <c r="J41" s="1025"/>
      <c r="K41" s="1025"/>
      <c r="L41" s="1025"/>
      <c r="M41" s="1041"/>
      <c r="N41" s="1039"/>
      <c r="O41" s="1039"/>
      <c r="P41" s="493"/>
    </row>
    <row r="42" spans="1:16" s="24" customFormat="1" ht="15.65" customHeight="1">
      <c r="B42" s="1395" t="s">
        <v>443</v>
      </c>
      <c r="C42" s="1112" t="s">
        <v>444</v>
      </c>
      <c r="D42" s="1112" t="s">
        <v>445</v>
      </c>
      <c r="E42" s="1112" t="s">
        <v>445</v>
      </c>
      <c r="F42" s="1112" t="s">
        <v>445</v>
      </c>
      <c r="G42" s="1112" t="s">
        <v>445</v>
      </c>
      <c r="H42" s="1040"/>
      <c r="I42" s="1025"/>
      <c r="J42" s="1025"/>
      <c r="K42" s="1025"/>
      <c r="L42" s="1025"/>
      <c r="M42" s="1041"/>
      <c r="N42" s="1039"/>
      <c r="O42" s="1039"/>
      <c r="P42" s="493"/>
    </row>
    <row r="43" spans="1:16" s="24" customFormat="1" ht="15.65" customHeight="1">
      <c r="B43" s="1395" t="s">
        <v>446</v>
      </c>
      <c r="C43" s="1112" t="s">
        <v>447</v>
      </c>
      <c r="D43" s="1112" t="s">
        <v>448</v>
      </c>
      <c r="E43" s="1112" t="s">
        <v>448</v>
      </c>
      <c r="F43" s="1112" t="s">
        <v>448</v>
      </c>
      <c r="G43" s="1112" t="s">
        <v>448</v>
      </c>
      <c r="H43" s="1040"/>
      <c r="I43" s="1025"/>
      <c r="J43" s="1025"/>
      <c r="K43" s="1025"/>
      <c r="L43" s="1025"/>
      <c r="M43" s="1041"/>
      <c r="N43" s="1039"/>
      <c r="O43" s="1039"/>
      <c r="P43" s="493"/>
    </row>
    <row r="44" spans="1:16" s="24" customFormat="1" ht="15.65" customHeight="1">
      <c r="B44" s="1396"/>
      <c r="C44" s="1042"/>
      <c r="D44" s="1042"/>
      <c r="E44" s="1042"/>
      <c r="F44" s="1042"/>
      <c r="G44" s="1043"/>
      <c r="H44" s="1025"/>
      <c r="I44" s="1025"/>
      <c r="J44" s="1025"/>
      <c r="K44" s="1025"/>
      <c r="L44" s="1025"/>
      <c r="M44" s="1041"/>
      <c r="N44" s="1039"/>
      <c r="O44" s="1039"/>
      <c r="P44" s="493"/>
    </row>
    <row r="45" spans="1:16" s="25" customFormat="1" ht="15.65" customHeight="1">
      <c r="B45" s="1937" t="s">
        <v>934</v>
      </c>
      <c r="C45" s="1938"/>
      <c r="D45" s="1938"/>
      <c r="E45" s="1938"/>
      <c r="F45" s="1938"/>
      <c r="G45" s="1938"/>
      <c r="H45" s="428"/>
      <c r="I45" s="428"/>
      <c r="J45" s="428"/>
      <c r="K45" s="428"/>
      <c r="L45" s="428"/>
      <c r="M45" s="428"/>
      <c r="N45" s="428"/>
      <c r="O45" s="428"/>
      <c r="P45" s="30"/>
    </row>
    <row r="46" spans="1:16" s="25" customFormat="1" ht="15.65" customHeight="1">
      <c r="B46" s="1397" t="s">
        <v>1329</v>
      </c>
      <c r="C46" s="1045"/>
      <c r="D46" s="1045"/>
      <c r="E46" s="1045"/>
      <c r="F46" s="1045"/>
      <c r="G46" s="1045"/>
      <c r="H46" s="428"/>
      <c r="I46" s="428"/>
      <c r="J46" s="428"/>
      <c r="K46" s="428"/>
      <c r="L46" s="428"/>
      <c r="M46" s="428"/>
      <c r="N46" s="428"/>
      <c r="O46" s="428"/>
      <c r="P46" s="30"/>
    </row>
    <row r="47" spans="1:16" s="25" customFormat="1" ht="15.65" customHeight="1">
      <c r="B47" s="1398" t="s">
        <v>680</v>
      </c>
      <c r="C47" s="1046" t="s">
        <v>681</v>
      </c>
      <c r="D47" s="1046" t="s">
        <v>682</v>
      </c>
      <c r="E47" s="1046" t="s">
        <v>683</v>
      </c>
      <c r="F47" s="1046" t="s">
        <v>684</v>
      </c>
      <c r="G47" s="1044"/>
      <c r="H47" s="428"/>
      <c r="I47" s="428"/>
      <c r="J47" s="428"/>
      <c r="K47" s="428"/>
      <c r="L47" s="428"/>
      <c r="M47" s="428"/>
      <c r="N47" s="428"/>
      <c r="O47" s="428"/>
      <c r="P47" s="30"/>
    </row>
    <row r="48" spans="1:16" s="25" customFormat="1" ht="15.65" customHeight="1">
      <c r="B48" s="1399" t="s">
        <v>452</v>
      </c>
      <c r="C48" s="1113">
        <f>C20</f>
        <v>43</v>
      </c>
      <c r="D48" s="1113">
        <f>D20</f>
        <v>43</v>
      </c>
      <c r="E48" s="1113">
        <f>E20</f>
        <v>43</v>
      </c>
      <c r="F48" s="1113">
        <f>F20</f>
        <v>43</v>
      </c>
      <c r="G48" s="1049"/>
      <c r="H48" s="428"/>
      <c r="I48" s="428"/>
      <c r="J48" s="428"/>
      <c r="K48" s="428"/>
      <c r="L48" s="428"/>
      <c r="M48" s="428"/>
      <c r="N48" s="428"/>
      <c r="O48" s="428"/>
      <c r="P48" s="30"/>
    </row>
    <row r="49" spans="1:16" s="25" customFormat="1" ht="15.65" customHeight="1">
      <c r="B49" s="1399" t="s">
        <v>455</v>
      </c>
      <c r="C49" s="1113">
        <f>C48+1</f>
        <v>44</v>
      </c>
      <c r="D49" s="1113">
        <f t="shared" ref="D49:F49" si="9">D48+1</f>
        <v>44</v>
      </c>
      <c r="E49" s="1113">
        <f t="shared" si="9"/>
        <v>44</v>
      </c>
      <c r="F49" s="1113">
        <f t="shared" si="9"/>
        <v>44</v>
      </c>
      <c r="G49" s="1050"/>
      <c r="H49" s="428"/>
      <c r="I49" s="428"/>
      <c r="J49" s="428"/>
      <c r="K49" s="428"/>
      <c r="L49" s="428"/>
      <c r="M49" s="428"/>
      <c r="N49" s="428"/>
      <c r="O49" s="428"/>
      <c r="P49" s="30"/>
    </row>
    <row r="50" spans="1:16" s="25" customFormat="1" ht="15.65" customHeight="1">
      <c r="B50" s="1399" t="s">
        <v>437</v>
      </c>
      <c r="C50" s="1047" t="s">
        <v>1330</v>
      </c>
      <c r="D50" s="1047" t="s">
        <v>1330</v>
      </c>
      <c r="E50" s="1047" t="s">
        <v>1330</v>
      </c>
      <c r="F50" s="1047" t="s">
        <v>1330</v>
      </c>
      <c r="G50" s="1050"/>
      <c r="H50" s="428"/>
      <c r="I50" s="428"/>
      <c r="J50" s="428"/>
      <c r="K50" s="428"/>
      <c r="L50" s="428"/>
      <c r="M50" s="428"/>
      <c r="N50" s="428"/>
      <c r="O50" s="428"/>
      <c r="P50" s="30"/>
    </row>
    <row r="51" spans="1:16" s="25" customFormat="1" ht="15.65" customHeight="1">
      <c r="B51" s="1399" t="s">
        <v>417</v>
      </c>
      <c r="C51" s="1048" t="s">
        <v>1331</v>
      </c>
      <c r="D51" s="1048" t="s">
        <v>1331</v>
      </c>
      <c r="E51" s="1048" t="s">
        <v>1331</v>
      </c>
      <c r="F51" s="1048" t="s">
        <v>1331</v>
      </c>
      <c r="G51" s="1050"/>
      <c r="H51" s="428"/>
      <c r="I51" s="428"/>
      <c r="J51" s="428"/>
      <c r="K51" s="428"/>
      <c r="L51" s="428"/>
      <c r="M51" s="428"/>
      <c r="N51" s="428"/>
      <c r="O51" s="428"/>
      <c r="P51" s="30"/>
    </row>
    <row r="52" spans="1:16" s="25" customFormat="1" ht="15.65" customHeight="1">
      <c r="B52" s="1399" t="s">
        <v>481</v>
      </c>
      <c r="C52" s="1047" t="s">
        <v>1332</v>
      </c>
      <c r="D52" s="1047" t="s">
        <v>1332</v>
      </c>
      <c r="E52" s="1047" t="s">
        <v>1332</v>
      </c>
      <c r="F52" s="1047" t="s">
        <v>1332</v>
      </c>
      <c r="G52" s="1050"/>
      <c r="H52" s="428"/>
      <c r="I52" s="428"/>
      <c r="J52" s="428"/>
      <c r="K52" s="428"/>
      <c r="L52" s="428"/>
      <c r="M52" s="428"/>
      <c r="N52" s="428"/>
      <c r="O52" s="428"/>
      <c r="P52" s="30"/>
    </row>
    <row r="53" spans="1:16" s="25" customFormat="1" ht="15.65" customHeight="1">
      <c r="B53" s="1399" t="s">
        <v>440</v>
      </c>
      <c r="C53" s="1047" t="s">
        <v>1333</v>
      </c>
      <c r="D53" s="1047" t="s">
        <v>1333</v>
      </c>
      <c r="E53" s="1047" t="s">
        <v>1333</v>
      </c>
      <c r="F53" s="1052" t="s">
        <v>1333</v>
      </c>
      <c r="G53" s="1051"/>
      <c r="H53" s="428"/>
      <c r="I53" s="428"/>
      <c r="J53" s="428"/>
      <c r="K53" s="428"/>
      <c r="L53" s="428"/>
      <c r="M53" s="428"/>
      <c r="N53" s="428"/>
      <c r="O53" s="428"/>
      <c r="P53" s="30"/>
    </row>
    <row r="54" spans="1:16" s="1144" customFormat="1" ht="15.65" customHeight="1">
      <c r="B54" s="1400" t="s">
        <v>1334</v>
      </c>
      <c r="C54" s="1145" t="s">
        <v>368</v>
      </c>
      <c r="D54" s="1146" t="s">
        <v>1335</v>
      </c>
      <c r="E54" s="1145" t="s">
        <v>593</v>
      </c>
      <c r="F54" s="1147"/>
      <c r="G54" s="1148"/>
      <c r="H54" s="1149"/>
      <c r="I54" s="1149"/>
      <c r="J54" s="1149"/>
      <c r="K54" s="1149"/>
      <c r="L54" s="1149"/>
      <c r="M54" s="1149"/>
      <c r="N54" s="1149"/>
      <c r="O54" s="1149"/>
      <c r="P54" s="1150"/>
    </row>
    <row r="55" spans="1:16" s="1144" customFormat="1" ht="15.65" customHeight="1">
      <c r="B55" s="1939" t="s">
        <v>452</v>
      </c>
      <c r="C55" s="1143" t="s">
        <v>1336</v>
      </c>
      <c r="D55" s="1143">
        <v>3.5</v>
      </c>
      <c r="E55" s="1143">
        <v>290</v>
      </c>
      <c r="F55" s="1151"/>
      <c r="G55" s="1148"/>
      <c r="H55" s="1149"/>
      <c r="I55" s="1149"/>
      <c r="J55" s="1149"/>
      <c r="K55" s="1149"/>
      <c r="L55" s="1149"/>
      <c r="M55" s="1149"/>
      <c r="N55" s="1149"/>
      <c r="O55" s="1149"/>
      <c r="P55" s="1150"/>
    </row>
    <row r="56" spans="1:16" s="1144" customFormat="1" ht="15.65" customHeight="1">
      <c r="B56" s="1940"/>
      <c r="C56" s="1143" t="s">
        <v>483</v>
      </c>
      <c r="D56" s="1143">
        <v>3.1</v>
      </c>
      <c r="E56" s="1143">
        <v>290</v>
      </c>
      <c r="F56" s="1152"/>
      <c r="G56" s="1148"/>
      <c r="H56" s="1149"/>
      <c r="I56" s="1149"/>
      <c r="J56" s="1149"/>
      <c r="K56" s="1149"/>
      <c r="L56" s="1149"/>
      <c r="M56" s="1149"/>
      <c r="N56" s="1149"/>
      <c r="O56" s="1149"/>
      <c r="P56" s="1150"/>
    </row>
    <row r="57" spans="1:16" s="1144" customFormat="1" ht="15.65" customHeight="1">
      <c r="B57" s="1940"/>
      <c r="C57" s="1143" t="s">
        <v>455</v>
      </c>
      <c r="D57" s="1143">
        <v>4.5</v>
      </c>
      <c r="E57" s="1143">
        <v>290</v>
      </c>
      <c r="F57" s="1152"/>
      <c r="G57" s="1148"/>
      <c r="H57" s="1149"/>
      <c r="I57" s="1149"/>
      <c r="J57" s="1149"/>
      <c r="K57" s="1149"/>
      <c r="L57" s="1149"/>
      <c r="M57" s="1149"/>
      <c r="N57" s="1149"/>
      <c r="O57" s="1149"/>
      <c r="P57" s="1150"/>
    </row>
    <row r="58" spans="1:16" s="1144" customFormat="1" ht="15.65" customHeight="1">
      <c r="B58" s="1940"/>
      <c r="C58" s="1143" t="s">
        <v>460</v>
      </c>
      <c r="D58" s="1143">
        <v>3.5</v>
      </c>
      <c r="E58" s="1143">
        <v>290</v>
      </c>
      <c r="F58" s="1151"/>
      <c r="G58" s="1148"/>
      <c r="H58" s="1149"/>
      <c r="I58" s="1149"/>
      <c r="J58" s="1149"/>
      <c r="K58" s="1149"/>
      <c r="L58" s="1149"/>
      <c r="M58" s="1149"/>
      <c r="N58" s="1149"/>
      <c r="O58" s="1149"/>
      <c r="P58" s="1150"/>
    </row>
    <row r="59" spans="1:16" s="1144" customFormat="1" ht="15.65" customHeight="1">
      <c r="B59" s="1940"/>
      <c r="C59" s="1143" t="s">
        <v>454</v>
      </c>
      <c r="D59" s="1143">
        <v>2.2999999999999998</v>
      </c>
      <c r="E59" s="1143">
        <v>290</v>
      </c>
      <c r="F59" s="1152"/>
      <c r="G59" s="1148"/>
      <c r="H59" s="1149"/>
      <c r="I59" s="1149"/>
      <c r="J59" s="1149"/>
      <c r="K59" s="1149"/>
      <c r="L59" s="1149"/>
      <c r="M59" s="1149"/>
      <c r="N59" s="1149"/>
      <c r="O59" s="1149"/>
      <c r="P59" s="1150"/>
    </row>
    <row r="60" spans="1:16" s="1155" customFormat="1" ht="15.65" customHeight="1">
      <c r="A60" s="1153"/>
      <c r="B60" s="1940"/>
      <c r="C60" s="1143" t="s">
        <v>461</v>
      </c>
      <c r="D60" s="1143">
        <v>2.4</v>
      </c>
      <c r="E60" s="1143">
        <v>290</v>
      </c>
      <c r="F60" s="1152"/>
      <c r="G60" s="1148"/>
      <c r="H60" s="1149"/>
      <c r="I60" s="1149"/>
      <c r="J60" s="1149"/>
      <c r="K60" s="1149"/>
      <c r="L60" s="1149"/>
      <c r="M60" s="1149"/>
      <c r="N60" s="1149"/>
      <c r="O60" s="1149"/>
      <c r="P60" s="1154"/>
    </row>
    <row r="61" spans="1:16" s="1156" customFormat="1" ht="15" customHeight="1">
      <c r="A61" s="114"/>
      <c r="B61" s="1940"/>
      <c r="C61" s="1143" t="s">
        <v>515</v>
      </c>
      <c r="D61" s="1143">
        <v>2.8</v>
      </c>
      <c r="E61" s="1143">
        <v>290</v>
      </c>
      <c r="F61" s="1152"/>
      <c r="G61" s="1148"/>
      <c r="H61" s="1149"/>
      <c r="I61" s="1149"/>
      <c r="J61" s="1149"/>
      <c r="K61" s="1149"/>
      <c r="L61" s="1149"/>
      <c r="M61" s="1149"/>
      <c r="N61" s="1149"/>
      <c r="O61" s="1149"/>
      <c r="P61" s="190"/>
    </row>
    <row r="62" spans="1:16" s="1156" customFormat="1" ht="15.65" customHeight="1">
      <c r="B62" s="1940"/>
      <c r="C62" s="1143" t="s">
        <v>457</v>
      </c>
      <c r="D62" s="1143">
        <v>1.2</v>
      </c>
      <c r="E62" s="1143">
        <v>290</v>
      </c>
      <c r="F62" s="1152"/>
      <c r="G62" s="1148"/>
      <c r="H62" s="1149"/>
      <c r="I62" s="1149"/>
      <c r="J62" s="1149"/>
      <c r="K62" s="1149"/>
      <c r="L62" s="1149"/>
      <c r="M62" s="1149"/>
      <c r="N62" s="1149"/>
      <c r="O62" s="1149"/>
      <c r="P62" s="190"/>
    </row>
    <row r="63" spans="1:16" s="1144" customFormat="1" ht="15.65" customHeight="1">
      <c r="B63" s="1940"/>
      <c r="C63" s="1143" t="s">
        <v>1337</v>
      </c>
      <c r="D63" s="1143">
        <v>4.8</v>
      </c>
      <c r="E63" s="1143">
        <v>290</v>
      </c>
      <c r="F63" s="1152"/>
      <c r="G63" s="1148"/>
      <c r="H63" s="1149"/>
      <c r="I63" s="1149"/>
      <c r="J63" s="1149"/>
      <c r="K63" s="1149"/>
      <c r="L63" s="1149"/>
      <c r="M63" s="1149"/>
      <c r="N63" s="1149"/>
      <c r="O63" s="1149"/>
      <c r="P63" s="1150"/>
    </row>
    <row r="64" spans="1:16" s="1158" customFormat="1" ht="15.65" customHeight="1">
      <c r="B64" s="1940"/>
      <c r="C64" s="1143" t="s">
        <v>531</v>
      </c>
      <c r="D64" s="1143">
        <v>4.5</v>
      </c>
      <c r="E64" s="1143">
        <v>290</v>
      </c>
      <c r="F64" s="1151"/>
      <c r="G64" s="1148"/>
      <c r="H64" s="1149"/>
      <c r="I64" s="1149"/>
      <c r="J64" s="1149"/>
      <c r="K64" s="1149"/>
      <c r="L64" s="1149"/>
      <c r="M64" s="1149"/>
      <c r="N64" s="1149"/>
      <c r="O64" s="1149"/>
      <c r="P64" s="1157"/>
    </row>
    <row r="65" spans="2:16" s="1158" customFormat="1">
      <c r="B65" s="1940"/>
      <c r="C65" s="1143" t="s">
        <v>481</v>
      </c>
      <c r="D65" s="1143">
        <v>4.0999999999999996</v>
      </c>
      <c r="E65" s="1143">
        <v>290</v>
      </c>
      <c r="F65" s="1152"/>
      <c r="G65" s="1148"/>
      <c r="H65" s="1149"/>
      <c r="I65" s="1149"/>
      <c r="J65" s="1149"/>
      <c r="K65" s="1149"/>
      <c r="L65" s="1149"/>
      <c r="M65" s="1149"/>
      <c r="N65" s="1149"/>
      <c r="O65" s="1149"/>
      <c r="P65" s="1157"/>
    </row>
    <row r="66" spans="2:16" s="1158" customFormat="1" ht="15.65" customHeight="1">
      <c r="B66" s="1940"/>
      <c r="C66" s="1143" t="s">
        <v>560</v>
      </c>
      <c r="D66" s="1143">
        <v>4.0999999999999996</v>
      </c>
      <c r="E66" s="1143">
        <v>290</v>
      </c>
      <c r="F66" s="1152"/>
      <c r="G66" s="1148"/>
      <c r="H66" s="1149"/>
      <c r="I66" s="1149"/>
      <c r="J66" s="1149"/>
      <c r="K66" s="1149"/>
      <c r="L66" s="1149"/>
      <c r="M66" s="1149"/>
      <c r="N66" s="1149"/>
      <c r="O66" s="1149"/>
      <c r="P66" s="1157"/>
    </row>
    <row r="67" spans="2:16" s="1158" customFormat="1" ht="15.65" customHeight="1">
      <c r="B67" s="1940"/>
      <c r="C67" s="1143" t="s">
        <v>528</v>
      </c>
      <c r="D67" s="1143">
        <v>4.0999999999999996</v>
      </c>
      <c r="E67" s="1143">
        <v>290</v>
      </c>
      <c r="F67" s="1152"/>
      <c r="G67" s="1148"/>
      <c r="H67" s="1149"/>
      <c r="I67" s="1149"/>
      <c r="J67" s="1149"/>
      <c r="K67" s="1149"/>
      <c r="L67" s="1149"/>
      <c r="M67" s="1149"/>
      <c r="N67" s="1149"/>
      <c r="O67" s="1149"/>
      <c r="P67" s="1157"/>
    </row>
    <row r="68" spans="2:16" s="1158" customFormat="1" ht="15.65" customHeight="1">
      <c r="B68" s="1940"/>
      <c r="C68" s="1143" t="s">
        <v>1338</v>
      </c>
      <c r="D68" s="1143">
        <v>2.6</v>
      </c>
      <c r="E68" s="1143">
        <v>290</v>
      </c>
      <c r="F68" s="1152"/>
      <c r="G68" s="1148"/>
      <c r="H68" s="1149"/>
      <c r="I68" s="1149"/>
      <c r="J68" s="1149"/>
      <c r="K68" s="1149"/>
      <c r="L68" s="1149"/>
      <c r="M68" s="1149"/>
      <c r="N68" s="1149"/>
      <c r="O68" s="1149"/>
      <c r="P68" s="1157"/>
    </row>
    <row r="69" spans="2:16" s="1158" customFormat="1" ht="15.65" customHeight="1">
      <c r="B69" s="1940"/>
      <c r="C69" s="1143" t="s">
        <v>1339</v>
      </c>
      <c r="D69" s="1143">
        <v>1.3</v>
      </c>
      <c r="E69" s="1143">
        <v>290</v>
      </c>
      <c r="F69" s="1152"/>
      <c r="G69" s="1148"/>
      <c r="H69" s="1149"/>
      <c r="I69" s="1149"/>
      <c r="J69" s="1149"/>
      <c r="K69" s="1149"/>
      <c r="L69" s="1149"/>
      <c r="M69" s="1149"/>
      <c r="N69" s="1149"/>
      <c r="O69" s="1149"/>
      <c r="P69" s="1157"/>
    </row>
    <row r="70" spans="2:16" s="1156" customFormat="1" ht="15.65" customHeight="1">
      <c r="B70" s="1940"/>
      <c r="C70" s="1143" t="s">
        <v>458</v>
      </c>
      <c r="D70" s="1143">
        <v>1.2</v>
      </c>
      <c r="E70" s="1143">
        <v>290</v>
      </c>
      <c r="F70" s="1152"/>
      <c r="G70" s="1148"/>
      <c r="H70" s="1149"/>
      <c r="I70" s="1149"/>
      <c r="J70" s="1149"/>
      <c r="K70" s="1149"/>
      <c r="L70" s="1149"/>
      <c r="M70" s="1149"/>
      <c r="N70" s="1149"/>
      <c r="O70" s="1149"/>
      <c r="P70" s="190"/>
    </row>
    <row r="71" spans="2:16" s="1156" customFormat="1" ht="15.65" customHeight="1">
      <c r="B71" s="1940"/>
      <c r="C71" s="1143" t="s">
        <v>462</v>
      </c>
      <c r="D71" s="1143">
        <v>3.4</v>
      </c>
      <c r="E71" s="1143">
        <v>290</v>
      </c>
      <c r="F71" s="1152"/>
      <c r="G71" s="1148"/>
      <c r="H71" s="1149"/>
      <c r="I71" s="1149"/>
      <c r="J71" s="1149"/>
      <c r="K71" s="1149"/>
      <c r="L71" s="1149"/>
      <c r="M71" s="1149"/>
      <c r="N71" s="1149"/>
      <c r="O71" s="1149"/>
      <c r="P71" s="190"/>
    </row>
    <row r="72" spans="2:16" s="1156" customFormat="1" ht="15.65" customHeight="1">
      <c r="B72" s="1940"/>
      <c r="C72" s="1143" t="s">
        <v>453</v>
      </c>
      <c r="D72" s="1143">
        <v>1.4</v>
      </c>
      <c r="E72" s="1143">
        <v>290</v>
      </c>
      <c r="F72" s="1152"/>
      <c r="G72" s="1148"/>
      <c r="H72" s="1149"/>
      <c r="I72" s="1149"/>
      <c r="J72" s="1149"/>
      <c r="K72" s="1149"/>
      <c r="L72" s="1149"/>
      <c r="M72" s="1149"/>
      <c r="N72" s="1149"/>
      <c r="O72" s="1149"/>
      <c r="P72" s="190"/>
    </row>
    <row r="73" spans="2:16" s="1156" customFormat="1" ht="15.65" customHeight="1">
      <c r="B73" s="1940"/>
      <c r="C73" s="1143" t="s">
        <v>463</v>
      </c>
      <c r="D73" s="1143">
        <v>2.5</v>
      </c>
      <c r="E73" s="1143">
        <v>290</v>
      </c>
      <c r="F73" s="1159"/>
      <c r="G73" s="1148"/>
      <c r="H73" s="1149"/>
      <c r="I73" s="1149"/>
      <c r="J73" s="1149"/>
      <c r="K73" s="1149"/>
      <c r="L73" s="1149"/>
      <c r="M73" s="1149"/>
      <c r="N73" s="1149"/>
      <c r="O73" s="1149"/>
      <c r="P73" s="190"/>
    </row>
    <row r="74" spans="2:16" s="1144" customFormat="1" ht="15.65" customHeight="1">
      <c r="B74" s="1940"/>
      <c r="C74" s="1143" t="s">
        <v>1340</v>
      </c>
      <c r="D74" s="1143">
        <v>2.2000000000000002</v>
      </c>
      <c r="E74" s="1143">
        <v>290</v>
      </c>
      <c r="F74" s="1151"/>
      <c r="G74" s="1148"/>
      <c r="H74" s="1149"/>
      <c r="I74" s="1149"/>
      <c r="J74" s="1149"/>
      <c r="K74" s="1149"/>
      <c r="L74" s="1149"/>
      <c r="M74" s="1149"/>
      <c r="N74" s="1149"/>
      <c r="O74" s="1149"/>
      <c r="P74" s="1150"/>
    </row>
    <row r="75" spans="2:16" s="1144" customFormat="1" ht="15.65" customHeight="1">
      <c r="B75" s="1940"/>
      <c r="C75" s="1143" t="s">
        <v>1341</v>
      </c>
      <c r="D75" s="1143">
        <v>3.1</v>
      </c>
      <c r="E75" s="1143">
        <v>290</v>
      </c>
      <c r="F75" s="1152"/>
      <c r="G75" s="1148"/>
      <c r="H75" s="1149"/>
      <c r="I75" s="1149"/>
      <c r="J75" s="1149"/>
      <c r="K75" s="1149"/>
      <c r="L75" s="1149"/>
      <c r="M75" s="1149"/>
      <c r="N75" s="1149"/>
      <c r="O75" s="1149"/>
      <c r="P75" s="1150"/>
    </row>
    <row r="76" spans="2:16" s="1144" customFormat="1" ht="15.65" customHeight="1">
      <c r="B76" s="1941"/>
      <c r="C76" s="1143" t="s">
        <v>459</v>
      </c>
      <c r="D76" s="1143">
        <v>3.5</v>
      </c>
      <c r="E76" s="1143">
        <v>563</v>
      </c>
      <c r="F76" s="1152"/>
      <c r="G76" s="1148"/>
      <c r="H76" s="1149"/>
      <c r="I76" s="1149"/>
      <c r="J76" s="1149"/>
      <c r="K76" s="1149"/>
      <c r="L76" s="1149"/>
      <c r="M76" s="1149"/>
      <c r="N76" s="1149"/>
      <c r="O76" s="1149"/>
      <c r="P76" s="1150"/>
    </row>
    <row r="77" spans="2:16" s="1144" customFormat="1" ht="15.65" customHeight="1">
      <c r="B77" s="1928" t="s">
        <v>455</v>
      </c>
      <c r="C77" s="1143" t="s">
        <v>1342</v>
      </c>
      <c r="D77" s="1143">
        <v>3.4</v>
      </c>
      <c r="E77" s="1143">
        <v>290</v>
      </c>
      <c r="F77" s="1152"/>
      <c r="G77" s="1148"/>
      <c r="H77" s="1149"/>
      <c r="I77" s="1149"/>
      <c r="J77" s="1149"/>
      <c r="K77" s="1149"/>
      <c r="L77" s="1149"/>
      <c r="M77" s="1149"/>
      <c r="N77" s="1149"/>
      <c r="O77" s="1149"/>
      <c r="P77" s="1150"/>
    </row>
    <row r="78" spans="2:16" s="1144" customFormat="1" ht="15.65" customHeight="1">
      <c r="B78" s="1928"/>
      <c r="C78" s="1143" t="s">
        <v>508</v>
      </c>
      <c r="D78" s="1143">
        <v>3.4</v>
      </c>
      <c r="E78" s="1143">
        <v>290</v>
      </c>
      <c r="F78" s="1152"/>
      <c r="G78" s="1148"/>
      <c r="H78" s="1149"/>
      <c r="I78" s="1149"/>
      <c r="J78" s="1149"/>
      <c r="K78" s="1149"/>
      <c r="L78" s="1149"/>
      <c r="M78" s="1149"/>
      <c r="N78" s="1149"/>
      <c r="O78" s="1149"/>
      <c r="P78" s="1150"/>
    </row>
    <row r="79" spans="2:16" s="1144" customFormat="1" ht="15.65" customHeight="1">
      <c r="B79" s="1928"/>
      <c r="C79" s="1143" t="s">
        <v>438</v>
      </c>
      <c r="D79" s="1143">
        <v>3.1</v>
      </c>
      <c r="E79" s="1143">
        <v>290</v>
      </c>
      <c r="F79" s="1152"/>
      <c r="G79" s="1148"/>
      <c r="H79" s="1149"/>
      <c r="I79" s="1149"/>
      <c r="J79" s="1149"/>
      <c r="K79" s="1149"/>
      <c r="L79" s="1149"/>
      <c r="M79" s="1149"/>
      <c r="N79" s="1149"/>
      <c r="O79" s="1149"/>
      <c r="P79" s="1150"/>
    </row>
    <row r="80" spans="2:16" s="1144" customFormat="1" ht="15.65" customHeight="1">
      <c r="B80" s="1928"/>
      <c r="C80" s="1143" t="s">
        <v>483</v>
      </c>
      <c r="D80" s="1143">
        <v>2.9</v>
      </c>
      <c r="E80" s="1143">
        <v>290</v>
      </c>
      <c r="F80" s="1152"/>
      <c r="G80" s="1148"/>
      <c r="H80" s="1149"/>
      <c r="I80" s="1149"/>
      <c r="J80" s="1149"/>
      <c r="K80" s="1149"/>
      <c r="L80" s="1149"/>
      <c r="M80" s="1149"/>
      <c r="N80" s="1149"/>
      <c r="O80" s="1149"/>
      <c r="P80" s="1150"/>
    </row>
    <row r="81" spans="2:16" s="1144" customFormat="1" ht="15.65" customHeight="1">
      <c r="B81" s="1928"/>
      <c r="C81" s="1143" t="s">
        <v>1343</v>
      </c>
      <c r="D81" s="1143">
        <v>3.6</v>
      </c>
      <c r="E81" s="1143">
        <v>290</v>
      </c>
      <c r="F81" s="1152"/>
      <c r="G81" s="1148"/>
      <c r="H81" s="1149"/>
      <c r="I81" s="1149"/>
      <c r="J81" s="1149"/>
      <c r="K81" s="1149"/>
      <c r="L81" s="1149"/>
      <c r="M81" s="1149"/>
      <c r="N81" s="1149"/>
      <c r="O81" s="1149"/>
      <c r="P81" s="1150"/>
    </row>
    <row r="82" spans="2:16" s="1144" customFormat="1" ht="15.65" customHeight="1">
      <c r="B82" s="1928"/>
      <c r="C82" s="1143" t="s">
        <v>521</v>
      </c>
      <c r="D82" s="1143">
        <v>3.5</v>
      </c>
      <c r="E82" s="1143">
        <v>290</v>
      </c>
      <c r="F82" s="1152"/>
      <c r="G82" s="1148"/>
      <c r="H82" s="1149"/>
      <c r="I82" s="1149"/>
      <c r="J82" s="1149"/>
      <c r="K82" s="1149"/>
      <c r="L82" s="1149"/>
      <c r="M82" s="1149"/>
      <c r="N82" s="1149"/>
      <c r="O82" s="1149"/>
      <c r="P82" s="1150"/>
    </row>
    <row r="83" spans="2:16" s="1144" customFormat="1" ht="15.65" customHeight="1">
      <c r="B83" s="1928"/>
      <c r="C83" s="1143" t="s">
        <v>475</v>
      </c>
      <c r="D83" s="1143">
        <v>2.9</v>
      </c>
      <c r="E83" s="1143">
        <v>290</v>
      </c>
      <c r="F83" s="1152"/>
      <c r="G83" s="1148"/>
      <c r="H83" s="1149"/>
      <c r="I83" s="1149"/>
      <c r="J83" s="1149"/>
      <c r="K83" s="1149"/>
      <c r="L83" s="1149"/>
      <c r="M83" s="1149"/>
      <c r="N83" s="1149"/>
      <c r="O83" s="1149"/>
      <c r="P83" s="1150"/>
    </row>
    <row r="84" spans="2:16" s="1144" customFormat="1" ht="15.65" customHeight="1">
      <c r="B84" s="1928"/>
      <c r="C84" s="1143" t="s">
        <v>446</v>
      </c>
      <c r="D84" s="1143">
        <v>3.5</v>
      </c>
      <c r="E84" s="1143">
        <v>290</v>
      </c>
      <c r="F84" s="1152"/>
      <c r="G84" s="1148"/>
      <c r="H84" s="1149"/>
      <c r="I84" s="1149"/>
      <c r="J84" s="1149"/>
      <c r="K84" s="1149"/>
      <c r="L84" s="1149"/>
      <c r="M84" s="1149"/>
      <c r="N84" s="1149"/>
      <c r="O84" s="1149"/>
      <c r="P84" s="1150"/>
    </row>
    <row r="85" spans="2:16" s="1144" customFormat="1" ht="15.65" customHeight="1">
      <c r="B85" s="1928"/>
      <c r="C85" s="1143" t="s">
        <v>1344</v>
      </c>
      <c r="D85" s="1143">
        <v>2.7</v>
      </c>
      <c r="E85" s="1143">
        <v>290</v>
      </c>
      <c r="F85" s="1152"/>
      <c r="G85" s="1148"/>
      <c r="H85" s="1149"/>
      <c r="I85" s="1149"/>
      <c r="J85" s="1149"/>
      <c r="K85" s="1149"/>
      <c r="L85" s="1149"/>
      <c r="M85" s="1149"/>
      <c r="N85" s="1149"/>
      <c r="O85" s="1149"/>
      <c r="P85" s="1150"/>
    </row>
    <row r="86" spans="2:16" s="1144" customFormat="1" ht="15.65" customHeight="1">
      <c r="B86" s="1928"/>
      <c r="C86" s="1143" t="s">
        <v>1345</v>
      </c>
      <c r="D86" s="1143">
        <v>4.8</v>
      </c>
      <c r="E86" s="1143">
        <v>290</v>
      </c>
      <c r="F86" s="1152"/>
      <c r="G86" s="1148"/>
      <c r="H86" s="1149"/>
      <c r="I86" s="1149"/>
      <c r="J86" s="1149"/>
      <c r="K86" s="1149"/>
      <c r="L86" s="1149"/>
      <c r="M86" s="1149"/>
      <c r="N86" s="1149"/>
      <c r="O86" s="1149"/>
      <c r="P86" s="1150"/>
    </row>
    <row r="87" spans="2:16" s="1144" customFormat="1" ht="15.65" customHeight="1">
      <c r="B87" s="1928"/>
      <c r="C87" s="1143" t="s">
        <v>464</v>
      </c>
      <c r="D87" s="1143">
        <v>3.1</v>
      </c>
      <c r="E87" s="1143">
        <v>290</v>
      </c>
      <c r="F87" s="1152"/>
      <c r="G87" s="1148"/>
      <c r="H87" s="1149"/>
      <c r="I87" s="1149"/>
      <c r="J87" s="1149"/>
      <c r="K87" s="1149"/>
      <c r="L87" s="1149"/>
      <c r="M87" s="1149"/>
      <c r="N87" s="1149"/>
      <c r="O87" s="1149"/>
      <c r="P87" s="1150"/>
    </row>
    <row r="88" spans="2:16" s="1144" customFormat="1" ht="15.65" customHeight="1">
      <c r="B88" s="1928"/>
      <c r="C88" s="1143" t="s">
        <v>465</v>
      </c>
      <c r="D88" s="1143">
        <v>2.5</v>
      </c>
      <c r="E88" s="1143">
        <v>290</v>
      </c>
      <c r="F88" s="1152"/>
      <c r="G88" s="1148"/>
      <c r="H88" s="1149"/>
      <c r="I88" s="1149"/>
      <c r="J88" s="1149"/>
      <c r="K88" s="1149"/>
      <c r="L88" s="1149"/>
      <c r="M88" s="1149"/>
      <c r="N88" s="1149"/>
      <c r="O88" s="1149"/>
      <c r="P88" s="1150"/>
    </row>
    <row r="89" spans="2:16" s="1144" customFormat="1" ht="15.65" customHeight="1">
      <c r="B89" s="1928"/>
      <c r="C89" s="1143" t="s">
        <v>466</v>
      </c>
      <c r="D89" s="1143">
        <v>3.4</v>
      </c>
      <c r="E89" s="1143">
        <v>290</v>
      </c>
      <c r="F89" s="1152"/>
      <c r="G89" s="1148"/>
      <c r="H89" s="1149"/>
      <c r="I89" s="1149"/>
      <c r="J89" s="1149"/>
      <c r="K89" s="1149"/>
      <c r="L89" s="1149"/>
      <c r="M89" s="1149"/>
      <c r="N89" s="1149"/>
      <c r="O89" s="1149"/>
      <c r="P89" s="1150"/>
    </row>
    <row r="90" spans="2:16" s="1144" customFormat="1" ht="15.65" customHeight="1">
      <c r="B90" s="1928"/>
      <c r="C90" s="1143" t="s">
        <v>523</v>
      </c>
      <c r="D90" s="1143">
        <v>3.4</v>
      </c>
      <c r="E90" s="1143">
        <v>290</v>
      </c>
      <c r="F90" s="1152"/>
      <c r="G90" s="1148"/>
      <c r="H90" s="1149"/>
      <c r="I90" s="1149"/>
      <c r="J90" s="1149"/>
      <c r="K90" s="1149"/>
      <c r="L90" s="1149"/>
      <c r="M90" s="1149"/>
      <c r="N90" s="1149"/>
      <c r="O90" s="1149"/>
      <c r="P90" s="1150"/>
    </row>
    <row r="91" spans="2:16" s="1144" customFormat="1" ht="15.65" customHeight="1">
      <c r="B91" s="1928"/>
      <c r="C91" s="1143" t="s">
        <v>513</v>
      </c>
      <c r="D91" s="1143">
        <v>2.6</v>
      </c>
      <c r="E91" s="1143">
        <v>290</v>
      </c>
      <c r="F91" s="1152"/>
      <c r="G91" s="1148"/>
      <c r="H91" s="1149"/>
      <c r="I91" s="1149"/>
      <c r="J91" s="1149"/>
      <c r="K91" s="1149"/>
      <c r="L91" s="1149"/>
      <c r="M91" s="1149"/>
      <c r="N91" s="1149"/>
      <c r="O91" s="1149"/>
      <c r="P91" s="1150"/>
    </row>
    <row r="92" spans="2:16" s="1144" customFormat="1" ht="15.65" customHeight="1">
      <c r="B92" s="1928"/>
      <c r="C92" s="1143" t="s">
        <v>476</v>
      </c>
      <c r="D92" s="1143">
        <v>1.4</v>
      </c>
      <c r="E92" s="1143">
        <v>242</v>
      </c>
      <c r="F92" s="1152"/>
      <c r="G92" s="1148"/>
      <c r="H92" s="1149"/>
      <c r="I92" s="1149"/>
      <c r="J92" s="1149"/>
      <c r="K92" s="1149"/>
      <c r="L92" s="1149"/>
      <c r="M92" s="1149"/>
      <c r="N92" s="1149"/>
      <c r="O92" s="1149"/>
      <c r="P92" s="1150"/>
    </row>
    <row r="93" spans="2:16" s="1144" customFormat="1" ht="15.65" customHeight="1">
      <c r="B93" s="1928"/>
      <c r="C93" s="1143" t="s">
        <v>467</v>
      </c>
      <c r="D93" s="1143">
        <v>3.4</v>
      </c>
      <c r="E93" s="1143">
        <v>290</v>
      </c>
      <c r="F93" s="1152"/>
      <c r="G93" s="1148"/>
      <c r="H93" s="1149"/>
      <c r="I93" s="1149"/>
      <c r="J93" s="1149"/>
      <c r="K93" s="1149"/>
      <c r="L93" s="1149"/>
      <c r="M93" s="1149"/>
      <c r="N93" s="1149"/>
      <c r="O93" s="1149"/>
      <c r="P93" s="1150"/>
    </row>
    <row r="94" spans="2:16" s="1144" customFormat="1" ht="15.65" customHeight="1">
      <c r="B94" s="1928"/>
      <c r="C94" s="1143" t="s">
        <v>468</v>
      </c>
      <c r="D94" s="1143">
        <v>1.3</v>
      </c>
      <c r="E94" s="1143">
        <v>242</v>
      </c>
      <c r="F94" s="1152"/>
      <c r="G94" s="1148"/>
      <c r="H94" s="1149"/>
      <c r="I94" s="1149"/>
      <c r="J94" s="1149"/>
      <c r="K94" s="1149"/>
      <c r="L94" s="1149"/>
      <c r="M94" s="1149"/>
      <c r="N94" s="1149"/>
      <c r="O94" s="1149"/>
      <c r="P94" s="1150"/>
    </row>
    <row r="95" spans="2:16" s="1144" customFormat="1" ht="15.65" customHeight="1">
      <c r="B95" s="1928"/>
      <c r="C95" s="1143" t="s">
        <v>1346</v>
      </c>
      <c r="D95" s="1143">
        <v>4.8</v>
      </c>
      <c r="E95" s="1143">
        <v>457</v>
      </c>
      <c r="F95" s="1152"/>
      <c r="G95" s="1148"/>
      <c r="H95" s="1149"/>
      <c r="I95" s="1149"/>
      <c r="J95" s="1149"/>
      <c r="K95" s="1149"/>
      <c r="L95" s="1149"/>
      <c r="M95" s="1149"/>
      <c r="N95" s="1149"/>
      <c r="O95" s="1149"/>
      <c r="P95" s="1150"/>
    </row>
    <row r="96" spans="2:16" s="1144" customFormat="1" ht="15.65" customHeight="1">
      <c r="B96" s="1928"/>
      <c r="C96" s="1143" t="s">
        <v>477</v>
      </c>
      <c r="D96" s="1143">
        <v>1.3</v>
      </c>
      <c r="E96" s="1143">
        <v>242</v>
      </c>
      <c r="F96" s="1152"/>
      <c r="G96" s="1148"/>
      <c r="H96" s="1149"/>
      <c r="I96" s="1149"/>
      <c r="J96" s="1149"/>
      <c r="K96" s="1149"/>
      <c r="L96" s="1149"/>
      <c r="M96" s="1149"/>
      <c r="N96" s="1149"/>
      <c r="O96" s="1149"/>
      <c r="P96" s="1150"/>
    </row>
    <row r="97" spans="2:16" s="1144" customFormat="1" ht="15.65" customHeight="1">
      <c r="B97" s="1928"/>
      <c r="C97" s="1143" t="s">
        <v>460</v>
      </c>
      <c r="D97" s="1143">
        <v>3.5</v>
      </c>
      <c r="E97" s="1143">
        <v>290</v>
      </c>
      <c r="F97" s="1152"/>
      <c r="G97" s="1148"/>
      <c r="H97" s="1149"/>
      <c r="I97" s="1149"/>
      <c r="J97" s="1149"/>
      <c r="K97" s="1149"/>
      <c r="L97" s="1149"/>
      <c r="M97" s="1149"/>
      <c r="N97" s="1149"/>
      <c r="O97" s="1149"/>
      <c r="P97" s="1150"/>
    </row>
    <row r="98" spans="2:16" s="1144" customFormat="1" ht="15.65" customHeight="1">
      <c r="B98" s="1928"/>
      <c r="C98" s="1143" t="s">
        <v>454</v>
      </c>
      <c r="D98" s="1143">
        <v>3.3</v>
      </c>
      <c r="E98" s="1143">
        <v>290</v>
      </c>
      <c r="F98" s="1152"/>
      <c r="G98" s="1148"/>
      <c r="H98" s="1149"/>
      <c r="I98" s="1149"/>
      <c r="J98" s="1149"/>
      <c r="K98" s="1149"/>
      <c r="L98" s="1149"/>
      <c r="M98" s="1149"/>
      <c r="N98" s="1149"/>
      <c r="O98" s="1149"/>
      <c r="P98" s="1150"/>
    </row>
    <row r="99" spans="2:16" s="1144" customFormat="1" ht="15.65" customHeight="1">
      <c r="B99" s="1928"/>
      <c r="C99" s="1143" t="s">
        <v>514</v>
      </c>
      <c r="D99" s="1143">
        <v>2.6</v>
      </c>
      <c r="E99" s="1143">
        <v>290</v>
      </c>
      <c r="F99" s="1152"/>
      <c r="G99" s="1148"/>
      <c r="H99" s="1149"/>
      <c r="I99" s="1149"/>
      <c r="J99" s="1149"/>
      <c r="K99" s="1149"/>
      <c r="L99" s="1149"/>
      <c r="M99" s="1149"/>
      <c r="N99" s="1149"/>
      <c r="O99" s="1149"/>
      <c r="P99" s="1150"/>
    </row>
    <row r="100" spans="2:16" s="1144" customFormat="1" ht="15.65" customHeight="1">
      <c r="B100" s="1928"/>
      <c r="C100" s="1143" t="s">
        <v>478</v>
      </c>
      <c r="D100" s="1143">
        <v>1.3</v>
      </c>
      <c r="E100" s="1143">
        <v>242</v>
      </c>
      <c r="F100" s="1152"/>
      <c r="G100" s="1148"/>
      <c r="H100" s="1149"/>
      <c r="I100" s="1149"/>
      <c r="J100" s="1149"/>
      <c r="K100" s="1149"/>
      <c r="L100" s="1149"/>
      <c r="M100" s="1149"/>
      <c r="N100" s="1149"/>
      <c r="O100" s="1149"/>
      <c r="P100" s="1150"/>
    </row>
    <row r="101" spans="2:16" s="1144" customFormat="1" ht="15.65" customHeight="1">
      <c r="B101" s="1928"/>
      <c r="C101" s="1143" t="s">
        <v>461</v>
      </c>
      <c r="D101" s="1143">
        <v>4.2</v>
      </c>
      <c r="E101" s="1143">
        <v>290</v>
      </c>
      <c r="F101" s="1152"/>
      <c r="G101" s="1148"/>
      <c r="H101" s="1149"/>
      <c r="I101" s="1149"/>
      <c r="J101" s="1149"/>
      <c r="K101" s="1149"/>
      <c r="L101" s="1149"/>
      <c r="M101" s="1149"/>
      <c r="N101" s="1149"/>
      <c r="O101" s="1149"/>
      <c r="P101" s="1150"/>
    </row>
    <row r="102" spans="2:16" s="1144" customFormat="1" ht="15.65" customHeight="1">
      <c r="B102" s="1928"/>
      <c r="C102" s="1143" t="s">
        <v>1040</v>
      </c>
      <c r="D102" s="1143">
        <v>3.3</v>
      </c>
      <c r="E102" s="1143">
        <v>290</v>
      </c>
      <c r="F102" s="1152"/>
      <c r="G102" s="1148"/>
      <c r="H102" s="1149"/>
      <c r="I102" s="1149"/>
      <c r="J102" s="1149"/>
      <c r="K102" s="1149"/>
      <c r="L102" s="1149"/>
      <c r="M102" s="1149"/>
      <c r="N102" s="1149"/>
      <c r="O102" s="1149"/>
      <c r="P102" s="1150"/>
    </row>
    <row r="103" spans="2:16" s="1144" customFormat="1" ht="15.65" customHeight="1">
      <c r="B103" s="1928"/>
      <c r="C103" s="1143" t="s">
        <v>469</v>
      </c>
      <c r="D103" s="1143">
        <v>3.7</v>
      </c>
      <c r="E103" s="1143">
        <v>290</v>
      </c>
      <c r="F103" s="1152"/>
      <c r="G103" s="1148"/>
      <c r="H103" s="1149"/>
      <c r="I103" s="1149"/>
      <c r="J103" s="1149"/>
      <c r="K103" s="1149"/>
      <c r="L103" s="1149"/>
      <c r="M103" s="1149"/>
      <c r="N103" s="1149"/>
      <c r="O103" s="1149"/>
      <c r="P103" s="1150"/>
    </row>
    <row r="104" spans="2:16" s="1144" customFormat="1" ht="15.65" customHeight="1">
      <c r="B104" s="1928"/>
      <c r="C104" s="1143" t="s">
        <v>470</v>
      </c>
      <c r="D104" s="1143">
        <v>3.7</v>
      </c>
      <c r="E104" s="1143">
        <v>290</v>
      </c>
      <c r="F104" s="1152"/>
      <c r="G104" s="1148"/>
      <c r="H104" s="1149"/>
      <c r="I104" s="1149"/>
      <c r="J104" s="1149"/>
      <c r="K104" s="1149"/>
      <c r="L104" s="1149"/>
      <c r="M104" s="1149"/>
      <c r="N104" s="1149"/>
      <c r="O104" s="1149"/>
      <c r="P104" s="1150"/>
    </row>
    <row r="105" spans="2:16" s="1144" customFormat="1" ht="15.65" customHeight="1">
      <c r="B105" s="1928"/>
      <c r="C105" s="1143" t="s">
        <v>1347</v>
      </c>
      <c r="D105" s="1143">
        <v>3.4</v>
      </c>
      <c r="E105" s="1143">
        <v>290</v>
      </c>
      <c r="F105" s="1152"/>
      <c r="G105" s="1148"/>
      <c r="H105" s="1149"/>
      <c r="I105" s="1149"/>
      <c r="J105" s="1149"/>
      <c r="K105" s="1149"/>
      <c r="L105" s="1149"/>
      <c r="M105" s="1149"/>
      <c r="N105" s="1149"/>
      <c r="O105" s="1149"/>
      <c r="P105" s="1150"/>
    </row>
    <row r="106" spans="2:16" s="1144" customFormat="1" ht="15.65" customHeight="1">
      <c r="B106" s="1928"/>
      <c r="C106" s="1143" t="s">
        <v>471</v>
      </c>
      <c r="D106" s="1143">
        <v>3.2</v>
      </c>
      <c r="E106" s="1143">
        <v>290</v>
      </c>
      <c r="F106" s="1152"/>
      <c r="G106" s="1148"/>
      <c r="H106" s="1149"/>
      <c r="I106" s="1149"/>
      <c r="J106" s="1149"/>
      <c r="K106" s="1149"/>
      <c r="L106" s="1149"/>
      <c r="M106" s="1149"/>
      <c r="N106" s="1149"/>
      <c r="O106" s="1149"/>
      <c r="P106" s="1150"/>
    </row>
    <row r="107" spans="2:16" s="1144" customFormat="1" ht="15.65" customHeight="1">
      <c r="B107" s="1928"/>
      <c r="C107" s="1143" t="s">
        <v>515</v>
      </c>
      <c r="D107" s="1143">
        <v>3.8</v>
      </c>
      <c r="E107" s="1143">
        <v>290</v>
      </c>
      <c r="F107" s="1152"/>
      <c r="G107" s="1148"/>
      <c r="H107" s="1149"/>
      <c r="I107" s="1149"/>
      <c r="J107" s="1149"/>
      <c r="K107" s="1149"/>
      <c r="L107" s="1149"/>
      <c r="M107" s="1149"/>
      <c r="N107" s="1149"/>
      <c r="O107" s="1149"/>
      <c r="P107" s="1150"/>
    </row>
    <row r="108" spans="2:16" s="1144" customFormat="1" ht="15.65" customHeight="1">
      <c r="B108" s="1928"/>
      <c r="C108" s="1143" t="s">
        <v>510</v>
      </c>
      <c r="D108" s="1143">
        <v>1.4</v>
      </c>
      <c r="E108" s="1143">
        <v>242</v>
      </c>
      <c r="F108" s="1152"/>
      <c r="G108" s="1148"/>
      <c r="H108" s="1149"/>
      <c r="I108" s="1149"/>
      <c r="J108" s="1149"/>
      <c r="K108" s="1149"/>
      <c r="L108" s="1149"/>
      <c r="M108" s="1149"/>
      <c r="N108" s="1149"/>
      <c r="O108" s="1149"/>
      <c r="P108" s="1150"/>
    </row>
    <row r="109" spans="2:16" s="1144" customFormat="1" ht="15.65" customHeight="1">
      <c r="B109" s="1928"/>
      <c r="C109" s="1143" t="s">
        <v>516</v>
      </c>
      <c r="D109" s="1143">
        <v>3.9</v>
      </c>
      <c r="E109" s="1143">
        <v>290</v>
      </c>
      <c r="F109" s="1152"/>
      <c r="G109" s="1148"/>
      <c r="H109" s="1149"/>
      <c r="I109" s="1149"/>
      <c r="J109" s="1149"/>
      <c r="K109" s="1149"/>
      <c r="L109" s="1149"/>
      <c r="M109" s="1149"/>
      <c r="N109" s="1149"/>
      <c r="O109" s="1149"/>
      <c r="P109" s="1150"/>
    </row>
    <row r="110" spans="2:16" s="1144" customFormat="1" ht="15.65" customHeight="1">
      <c r="B110" s="1928"/>
      <c r="C110" s="1143" t="s">
        <v>417</v>
      </c>
      <c r="D110" s="1143">
        <v>3.5</v>
      </c>
      <c r="E110" s="1143">
        <v>290</v>
      </c>
      <c r="F110" s="1152"/>
      <c r="G110" s="1148"/>
      <c r="H110" s="1149"/>
      <c r="I110" s="1149"/>
      <c r="J110" s="1149"/>
      <c r="K110" s="1149"/>
      <c r="L110" s="1149"/>
      <c r="M110" s="1149"/>
      <c r="N110" s="1149"/>
      <c r="O110" s="1149"/>
      <c r="P110" s="1150"/>
    </row>
    <row r="111" spans="2:16" s="1144" customFormat="1" ht="15.65" customHeight="1">
      <c r="B111" s="1928"/>
      <c r="C111" s="1143" t="s">
        <v>452</v>
      </c>
      <c r="D111" s="1143">
        <v>4.5</v>
      </c>
      <c r="E111" s="1143">
        <v>290</v>
      </c>
      <c r="F111" s="1152"/>
      <c r="G111" s="1148"/>
      <c r="H111" s="1149"/>
      <c r="I111" s="1149"/>
      <c r="J111" s="1149"/>
      <c r="K111" s="1149"/>
      <c r="L111" s="1149"/>
      <c r="M111" s="1149"/>
      <c r="N111" s="1149"/>
      <c r="O111" s="1149"/>
      <c r="P111" s="1150"/>
    </row>
    <row r="112" spans="2:16" s="1144" customFormat="1" ht="15.65" customHeight="1">
      <c r="B112" s="1928"/>
      <c r="C112" s="1143" t="s">
        <v>1337</v>
      </c>
      <c r="D112" s="1143">
        <v>5.2</v>
      </c>
      <c r="E112" s="1143">
        <v>290</v>
      </c>
      <c r="F112" s="1152"/>
      <c r="G112" s="1148"/>
      <c r="H112" s="1149"/>
      <c r="I112" s="1149"/>
      <c r="J112" s="1149"/>
      <c r="K112" s="1149"/>
      <c r="L112" s="1149"/>
      <c r="M112" s="1149"/>
      <c r="N112" s="1149"/>
      <c r="O112" s="1149"/>
      <c r="P112" s="1150"/>
    </row>
    <row r="113" spans="2:16" s="1144" customFormat="1" ht="15.65" customHeight="1">
      <c r="B113" s="1928"/>
      <c r="C113" s="1143" t="s">
        <v>1348</v>
      </c>
      <c r="D113" s="1143">
        <v>3.8</v>
      </c>
      <c r="E113" s="1143">
        <v>290</v>
      </c>
      <c r="F113" s="1152"/>
      <c r="G113" s="1148"/>
      <c r="H113" s="1149"/>
      <c r="I113" s="1149"/>
      <c r="J113" s="1149"/>
      <c r="K113" s="1149"/>
      <c r="L113" s="1149"/>
      <c r="M113" s="1149"/>
      <c r="N113" s="1149"/>
      <c r="O113" s="1149"/>
      <c r="P113" s="1150"/>
    </row>
    <row r="114" spans="2:16" s="1144" customFormat="1" ht="15.65" customHeight="1">
      <c r="B114" s="1928"/>
      <c r="C114" s="1143" t="s">
        <v>531</v>
      </c>
      <c r="D114" s="1143">
        <v>4.5</v>
      </c>
      <c r="E114" s="1143">
        <v>290</v>
      </c>
      <c r="F114" s="1152"/>
      <c r="G114" s="1148"/>
      <c r="H114" s="1149"/>
      <c r="I114" s="1149"/>
      <c r="J114" s="1149"/>
      <c r="K114" s="1149"/>
      <c r="L114" s="1149"/>
      <c r="M114" s="1149"/>
      <c r="N114" s="1149"/>
      <c r="O114" s="1149"/>
      <c r="P114" s="1150"/>
    </row>
    <row r="115" spans="2:16" s="1144" customFormat="1" ht="15.65" customHeight="1">
      <c r="B115" s="1928"/>
      <c r="C115" s="1143" t="s">
        <v>517</v>
      </c>
      <c r="D115" s="1143">
        <v>2.5</v>
      </c>
      <c r="E115" s="1143">
        <v>290</v>
      </c>
      <c r="F115" s="1152"/>
      <c r="G115" s="1148"/>
      <c r="H115" s="1149"/>
      <c r="I115" s="1149"/>
      <c r="J115" s="1149"/>
      <c r="K115" s="1149"/>
      <c r="L115" s="1149"/>
      <c r="M115" s="1149"/>
      <c r="N115" s="1149"/>
      <c r="O115" s="1149"/>
      <c r="P115" s="1150"/>
    </row>
    <row r="116" spans="2:16" s="1144" customFormat="1" ht="15.65" customHeight="1">
      <c r="B116" s="1928"/>
      <c r="C116" s="1143" t="s">
        <v>520</v>
      </c>
      <c r="D116" s="1143">
        <v>3.9</v>
      </c>
      <c r="E116" s="1143">
        <v>290</v>
      </c>
      <c r="F116" s="1152"/>
      <c r="G116" s="1148"/>
      <c r="H116" s="1149"/>
      <c r="I116" s="1149"/>
      <c r="J116" s="1149"/>
      <c r="K116" s="1149"/>
      <c r="L116" s="1149"/>
      <c r="M116" s="1149"/>
      <c r="N116" s="1149"/>
      <c r="O116" s="1149"/>
      <c r="P116" s="1150"/>
    </row>
    <row r="117" spans="2:16" s="1144" customFormat="1" ht="15.65" customHeight="1">
      <c r="B117" s="1928"/>
      <c r="C117" s="1143" t="s">
        <v>472</v>
      </c>
      <c r="D117" s="1143">
        <v>3.3</v>
      </c>
      <c r="E117" s="1143">
        <v>290</v>
      </c>
      <c r="F117" s="1152"/>
      <c r="G117" s="1148"/>
      <c r="H117" s="1149"/>
      <c r="I117" s="1149"/>
      <c r="J117" s="1149"/>
      <c r="K117" s="1149"/>
      <c r="L117" s="1149"/>
      <c r="M117" s="1149"/>
      <c r="N117" s="1149"/>
      <c r="O117" s="1149"/>
      <c r="P117" s="1150"/>
    </row>
    <row r="118" spans="2:16" s="1144" customFormat="1" ht="15.65" customHeight="1">
      <c r="B118" s="1928"/>
      <c r="C118" s="1143" t="s">
        <v>484</v>
      </c>
      <c r="D118" s="1143">
        <v>2.8</v>
      </c>
      <c r="E118" s="1143">
        <v>290</v>
      </c>
      <c r="F118" s="1152"/>
      <c r="G118" s="1148"/>
      <c r="H118" s="1149"/>
      <c r="I118" s="1149"/>
      <c r="J118" s="1149"/>
      <c r="K118" s="1149"/>
      <c r="L118" s="1149"/>
      <c r="M118" s="1149"/>
      <c r="N118" s="1149"/>
      <c r="O118" s="1149"/>
      <c r="P118" s="1150"/>
    </row>
    <row r="119" spans="2:16" s="1144" customFormat="1" ht="15.65" customHeight="1">
      <c r="B119" s="1928"/>
      <c r="C119" s="1143" t="s">
        <v>560</v>
      </c>
      <c r="D119" s="1143">
        <v>4.4000000000000004</v>
      </c>
      <c r="E119" s="1143">
        <v>290</v>
      </c>
      <c r="F119" s="1152"/>
      <c r="G119" s="1148"/>
      <c r="H119" s="1149"/>
      <c r="I119" s="1149"/>
      <c r="J119" s="1149"/>
      <c r="K119" s="1149"/>
      <c r="L119" s="1149"/>
      <c r="M119" s="1149"/>
      <c r="N119" s="1149"/>
      <c r="O119" s="1149"/>
      <c r="P119" s="1150"/>
    </row>
    <row r="120" spans="2:16" s="1144" customFormat="1" ht="15.65" customHeight="1">
      <c r="B120" s="1928"/>
      <c r="C120" s="1143" t="s">
        <v>1349</v>
      </c>
      <c r="D120" s="1143">
        <v>2.8</v>
      </c>
      <c r="E120" s="1143">
        <v>290</v>
      </c>
      <c r="F120" s="1152"/>
      <c r="G120" s="1148"/>
      <c r="H120" s="1149"/>
      <c r="I120" s="1149"/>
      <c r="J120" s="1149"/>
      <c r="K120" s="1149"/>
      <c r="L120" s="1149"/>
      <c r="M120" s="1149"/>
      <c r="N120" s="1149"/>
      <c r="O120" s="1149"/>
      <c r="P120" s="1150"/>
    </row>
    <row r="121" spans="2:16" s="1144" customFormat="1" ht="15.65" customHeight="1">
      <c r="B121" s="1928"/>
      <c r="C121" s="1143" t="s">
        <v>481</v>
      </c>
      <c r="D121" s="1143">
        <v>4.0999999999999996</v>
      </c>
      <c r="E121" s="1143">
        <v>290</v>
      </c>
      <c r="F121" s="1152"/>
      <c r="G121" s="1148"/>
      <c r="H121" s="1149"/>
      <c r="I121" s="1149"/>
      <c r="J121" s="1149"/>
      <c r="K121" s="1149"/>
      <c r="L121" s="1149"/>
      <c r="M121" s="1149"/>
      <c r="N121" s="1149"/>
      <c r="O121" s="1149"/>
      <c r="P121" s="1150"/>
    </row>
    <row r="122" spans="2:16" s="1144" customFormat="1" ht="15.65" customHeight="1">
      <c r="B122" s="1928"/>
      <c r="C122" s="1143" t="s">
        <v>479</v>
      </c>
      <c r="D122" s="1143">
        <v>2.5</v>
      </c>
      <c r="E122" s="1143">
        <v>290</v>
      </c>
      <c r="F122" s="1152"/>
      <c r="G122" s="1148"/>
      <c r="H122" s="1149"/>
      <c r="I122" s="1149"/>
      <c r="J122" s="1149"/>
      <c r="K122" s="1149"/>
      <c r="L122" s="1149"/>
      <c r="M122" s="1149"/>
      <c r="N122" s="1149"/>
      <c r="O122" s="1149"/>
      <c r="P122" s="1150"/>
    </row>
    <row r="123" spans="2:16" s="1144" customFormat="1" ht="15.65" customHeight="1">
      <c r="B123" s="1928"/>
      <c r="C123" s="1143" t="s">
        <v>1350</v>
      </c>
      <c r="D123" s="1143">
        <v>2.6</v>
      </c>
      <c r="E123" s="1143">
        <v>290</v>
      </c>
      <c r="F123" s="1152"/>
      <c r="G123" s="1148"/>
      <c r="H123" s="1149"/>
      <c r="I123" s="1149"/>
      <c r="J123" s="1149"/>
      <c r="K123" s="1149"/>
      <c r="L123" s="1149"/>
      <c r="M123" s="1149"/>
      <c r="N123" s="1149"/>
      <c r="O123" s="1149"/>
      <c r="P123" s="1150"/>
    </row>
    <row r="124" spans="2:16" s="1144" customFormat="1" ht="15.65" customHeight="1">
      <c r="B124" s="1928"/>
      <c r="C124" s="1143" t="s">
        <v>527</v>
      </c>
      <c r="D124" s="1143">
        <v>3.9</v>
      </c>
      <c r="E124" s="1143">
        <v>348</v>
      </c>
      <c r="F124" s="1152"/>
      <c r="G124" s="1148"/>
      <c r="H124" s="1149"/>
      <c r="I124" s="1149"/>
      <c r="J124" s="1149"/>
      <c r="K124" s="1149"/>
      <c r="L124" s="1149"/>
      <c r="M124" s="1149"/>
      <c r="N124" s="1149"/>
      <c r="O124" s="1149"/>
      <c r="P124" s="1150"/>
    </row>
    <row r="125" spans="2:16" s="1144" customFormat="1" ht="15.65" customHeight="1">
      <c r="B125" s="1928"/>
      <c r="C125" s="1143" t="s">
        <v>480</v>
      </c>
      <c r="D125" s="1143">
        <v>2.5</v>
      </c>
      <c r="E125" s="1143">
        <v>290</v>
      </c>
      <c r="F125" s="1152"/>
      <c r="G125" s="1148"/>
      <c r="H125" s="1149"/>
      <c r="I125" s="1149"/>
      <c r="J125" s="1149"/>
      <c r="K125" s="1149"/>
      <c r="L125" s="1149"/>
      <c r="M125" s="1149"/>
      <c r="N125" s="1149"/>
      <c r="O125" s="1149"/>
      <c r="P125" s="1150"/>
    </row>
    <row r="126" spans="2:16" s="1144" customFormat="1" ht="15.65" customHeight="1">
      <c r="B126" s="1928"/>
      <c r="C126" s="1143" t="s">
        <v>528</v>
      </c>
      <c r="D126" s="1143">
        <v>4.0999999999999996</v>
      </c>
      <c r="E126" s="1143">
        <v>290</v>
      </c>
      <c r="F126" s="1152"/>
      <c r="G126" s="1148"/>
      <c r="H126" s="1149"/>
      <c r="I126" s="1149"/>
      <c r="J126" s="1149"/>
      <c r="K126" s="1149"/>
      <c r="L126" s="1149"/>
      <c r="M126" s="1149"/>
      <c r="N126" s="1149"/>
      <c r="O126" s="1149"/>
      <c r="P126" s="1150"/>
    </row>
    <row r="127" spans="2:16" s="1144" customFormat="1" ht="15.65" customHeight="1">
      <c r="B127" s="1928"/>
      <c r="C127" s="1143" t="s">
        <v>1351</v>
      </c>
      <c r="D127" s="1143">
        <v>3.9</v>
      </c>
      <c r="E127" s="1143">
        <v>290</v>
      </c>
      <c r="F127" s="1152"/>
      <c r="G127" s="1148"/>
      <c r="H127" s="1149"/>
      <c r="I127" s="1149"/>
      <c r="J127" s="1149"/>
      <c r="K127" s="1149"/>
      <c r="L127" s="1149"/>
      <c r="M127" s="1149"/>
      <c r="N127" s="1149"/>
      <c r="O127" s="1149"/>
      <c r="P127" s="1150"/>
    </row>
    <row r="128" spans="2:16" s="1144" customFormat="1" ht="15.65" customHeight="1">
      <c r="B128" s="1928"/>
      <c r="C128" s="1143" t="s">
        <v>518</v>
      </c>
      <c r="D128" s="1143">
        <v>2.6</v>
      </c>
      <c r="E128" s="1143">
        <v>290</v>
      </c>
      <c r="F128" s="1152"/>
      <c r="G128" s="1148"/>
      <c r="H128" s="1149"/>
      <c r="I128" s="1149"/>
      <c r="J128" s="1149"/>
      <c r="K128" s="1149"/>
      <c r="L128" s="1149"/>
      <c r="M128" s="1149"/>
      <c r="N128" s="1149"/>
      <c r="O128" s="1149"/>
      <c r="P128" s="1150"/>
    </row>
    <row r="129" spans="2:16" s="1144" customFormat="1" ht="15.65" customHeight="1">
      <c r="B129" s="1928"/>
      <c r="C129" s="1143" t="s">
        <v>437</v>
      </c>
      <c r="D129" s="1143">
        <v>1.6</v>
      </c>
      <c r="E129" s="1143">
        <v>290</v>
      </c>
      <c r="F129" s="1152"/>
      <c r="G129" s="1148"/>
      <c r="H129" s="1149"/>
      <c r="I129" s="1149"/>
      <c r="J129" s="1149"/>
      <c r="K129" s="1149"/>
      <c r="L129" s="1149"/>
      <c r="M129" s="1149"/>
      <c r="N129" s="1149"/>
      <c r="O129" s="1149"/>
      <c r="P129" s="1150"/>
    </row>
    <row r="130" spans="2:16" s="1144" customFormat="1" ht="15.65" customHeight="1">
      <c r="B130" s="1928"/>
      <c r="C130" s="1143" t="s">
        <v>473</v>
      </c>
      <c r="D130" s="1143">
        <v>2.1</v>
      </c>
      <c r="E130" s="1143">
        <v>290</v>
      </c>
      <c r="F130" s="1152"/>
      <c r="G130" s="1148"/>
      <c r="H130" s="1149"/>
      <c r="I130" s="1149"/>
      <c r="J130" s="1149"/>
      <c r="K130" s="1149"/>
      <c r="L130" s="1149"/>
      <c r="M130" s="1149"/>
      <c r="N130" s="1149"/>
      <c r="O130" s="1149"/>
      <c r="P130" s="1150"/>
    </row>
    <row r="131" spans="2:16" s="1144" customFormat="1" ht="15.65" customHeight="1">
      <c r="B131" s="1928"/>
      <c r="C131" s="1143" t="s">
        <v>1338</v>
      </c>
      <c r="D131" s="1143">
        <v>4.8</v>
      </c>
      <c r="E131" s="1143">
        <v>290</v>
      </c>
      <c r="F131" s="1152"/>
      <c r="G131" s="1148"/>
      <c r="H131" s="1149"/>
      <c r="I131" s="1149"/>
      <c r="J131" s="1149"/>
      <c r="K131" s="1149"/>
      <c r="L131" s="1149"/>
      <c r="M131" s="1149"/>
      <c r="N131" s="1149"/>
      <c r="O131" s="1149"/>
      <c r="P131" s="1150"/>
    </row>
    <row r="132" spans="2:16" s="1144" customFormat="1" ht="15.65" customHeight="1">
      <c r="B132" s="1928"/>
      <c r="C132" s="1143" t="s">
        <v>1352</v>
      </c>
      <c r="D132" s="1143">
        <v>3.3</v>
      </c>
      <c r="E132" s="1143">
        <v>290</v>
      </c>
      <c r="F132" s="1152"/>
      <c r="G132" s="1148"/>
      <c r="H132" s="1149"/>
      <c r="I132" s="1149"/>
      <c r="J132" s="1149"/>
      <c r="K132" s="1149"/>
      <c r="L132" s="1149"/>
      <c r="M132" s="1149"/>
      <c r="N132" s="1149"/>
      <c r="O132" s="1149"/>
      <c r="P132" s="1150"/>
    </row>
    <row r="133" spans="2:16" s="1144" customFormat="1" ht="15.65" customHeight="1">
      <c r="B133" s="1928"/>
      <c r="C133" s="1143" t="s">
        <v>1353</v>
      </c>
      <c r="D133" s="1143">
        <v>1.6</v>
      </c>
      <c r="E133" s="1143">
        <v>242</v>
      </c>
      <c r="F133" s="1152"/>
      <c r="G133" s="1148"/>
      <c r="H133" s="1149"/>
      <c r="I133" s="1149"/>
      <c r="J133" s="1149"/>
      <c r="K133" s="1149"/>
      <c r="L133" s="1149"/>
      <c r="M133" s="1149"/>
      <c r="N133" s="1149"/>
      <c r="O133" s="1149"/>
      <c r="P133" s="1150"/>
    </row>
    <row r="134" spans="2:16" s="1144" customFormat="1" ht="15.65" customHeight="1">
      <c r="B134" s="1928"/>
      <c r="C134" s="1143" t="s">
        <v>1354</v>
      </c>
      <c r="D134" s="1143">
        <v>4.9000000000000004</v>
      </c>
      <c r="E134" s="1143">
        <v>348</v>
      </c>
      <c r="F134" s="1152"/>
      <c r="G134" s="1148"/>
      <c r="H134" s="1149"/>
      <c r="I134" s="1149"/>
      <c r="J134" s="1149"/>
      <c r="K134" s="1149"/>
      <c r="L134" s="1149"/>
      <c r="M134" s="1149"/>
      <c r="N134" s="1149"/>
      <c r="O134" s="1149"/>
      <c r="P134" s="1150"/>
    </row>
    <row r="135" spans="2:16" s="1144" customFormat="1" ht="15.65" customHeight="1">
      <c r="B135" s="1928"/>
      <c r="C135" s="1143" t="s">
        <v>512</v>
      </c>
      <c r="D135" s="1143">
        <v>3.6</v>
      </c>
      <c r="E135" s="1143">
        <v>290</v>
      </c>
      <c r="F135" s="1152"/>
      <c r="G135" s="1148"/>
      <c r="H135" s="1149"/>
      <c r="I135" s="1149"/>
      <c r="J135" s="1149"/>
      <c r="K135" s="1149"/>
      <c r="L135" s="1149"/>
      <c r="M135" s="1149"/>
      <c r="N135" s="1149"/>
      <c r="O135" s="1149"/>
      <c r="P135" s="1150"/>
    </row>
    <row r="136" spans="2:16" s="1144" customFormat="1" ht="15.65" customHeight="1">
      <c r="B136" s="1928"/>
      <c r="C136" s="1143" t="s">
        <v>1355</v>
      </c>
      <c r="D136" s="1143">
        <v>2.8</v>
      </c>
      <c r="E136" s="1143">
        <v>290</v>
      </c>
      <c r="F136" s="1152"/>
      <c r="G136" s="1148"/>
      <c r="H136" s="1149"/>
      <c r="I136" s="1149"/>
      <c r="J136" s="1149"/>
      <c r="K136" s="1149"/>
      <c r="L136" s="1149"/>
      <c r="M136" s="1149"/>
      <c r="N136" s="1149"/>
      <c r="O136" s="1149"/>
      <c r="P136" s="1150"/>
    </row>
    <row r="137" spans="2:16" s="1144" customFormat="1" ht="15.65" customHeight="1">
      <c r="B137" s="1928"/>
      <c r="C137" s="1143" t="s">
        <v>1356</v>
      </c>
      <c r="D137" s="1143">
        <v>3.2</v>
      </c>
      <c r="E137" s="1143">
        <v>290</v>
      </c>
      <c r="F137" s="1152"/>
      <c r="G137" s="1148"/>
      <c r="H137" s="1149"/>
      <c r="I137" s="1149"/>
      <c r="J137" s="1149"/>
      <c r="K137" s="1149"/>
      <c r="L137" s="1149"/>
      <c r="M137" s="1149"/>
      <c r="N137" s="1149"/>
      <c r="O137" s="1149"/>
      <c r="P137" s="1150"/>
    </row>
    <row r="138" spans="2:16" s="1144" customFormat="1" ht="15.65" customHeight="1">
      <c r="B138" s="1928"/>
      <c r="C138" s="1143" t="s">
        <v>485</v>
      </c>
      <c r="D138" s="1143">
        <v>5.2</v>
      </c>
      <c r="E138" s="1143">
        <v>290</v>
      </c>
      <c r="F138" s="1152"/>
      <c r="G138" s="1148"/>
      <c r="H138" s="1149"/>
      <c r="I138" s="1149"/>
      <c r="J138" s="1149"/>
      <c r="K138" s="1149"/>
      <c r="L138" s="1149"/>
      <c r="M138" s="1149"/>
      <c r="N138" s="1149"/>
      <c r="O138" s="1149"/>
      <c r="P138" s="1150"/>
    </row>
    <row r="139" spans="2:16" s="1144" customFormat="1" ht="15.65" customHeight="1">
      <c r="B139" s="1928"/>
      <c r="C139" s="1143" t="s">
        <v>1357</v>
      </c>
      <c r="D139" s="1143">
        <v>1.7</v>
      </c>
      <c r="E139" s="1143">
        <v>242</v>
      </c>
      <c r="F139" s="1152"/>
      <c r="G139" s="1148"/>
      <c r="H139" s="1149"/>
      <c r="I139" s="1149"/>
      <c r="J139" s="1149"/>
      <c r="K139" s="1149"/>
      <c r="L139" s="1149"/>
      <c r="M139" s="1149"/>
      <c r="N139" s="1149"/>
      <c r="O139" s="1149"/>
      <c r="P139" s="1150"/>
    </row>
    <row r="140" spans="2:16" s="1144" customFormat="1" ht="15.65" customHeight="1">
      <c r="B140" s="1928"/>
      <c r="C140" s="1143" t="s">
        <v>1358</v>
      </c>
      <c r="D140" s="1143">
        <v>4.5</v>
      </c>
      <c r="E140" s="1143">
        <v>414</v>
      </c>
      <c r="F140" s="1152"/>
      <c r="G140" s="1148"/>
      <c r="H140" s="1149"/>
      <c r="I140" s="1149"/>
      <c r="J140" s="1149"/>
      <c r="K140" s="1149"/>
      <c r="L140" s="1149"/>
      <c r="M140" s="1149"/>
      <c r="N140" s="1149"/>
      <c r="O140" s="1149"/>
      <c r="P140" s="1150"/>
    </row>
    <row r="141" spans="2:16" s="1144" customFormat="1" ht="15.65" customHeight="1">
      <c r="B141" s="1928"/>
      <c r="C141" s="1143" t="s">
        <v>482</v>
      </c>
      <c r="D141" s="1143">
        <v>4.5</v>
      </c>
      <c r="E141" s="1143">
        <v>290</v>
      </c>
      <c r="F141" s="1152"/>
      <c r="G141" s="1148"/>
      <c r="H141" s="1149"/>
      <c r="I141" s="1149"/>
      <c r="J141" s="1149"/>
      <c r="K141" s="1149"/>
      <c r="L141" s="1149"/>
      <c r="M141" s="1149"/>
      <c r="N141" s="1149"/>
      <c r="O141" s="1149"/>
      <c r="P141" s="1150"/>
    </row>
    <row r="142" spans="2:16" s="1144" customFormat="1" ht="15.65" customHeight="1">
      <c r="B142" s="1928"/>
      <c r="C142" s="1143" t="s">
        <v>1359</v>
      </c>
      <c r="D142" s="1143">
        <v>5.2</v>
      </c>
      <c r="E142" s="1143">
        <v>290</v>
      </c>
      <c r="F142" s="1152"/>
      <c r="G142" s="1148"/>
      <c r="H142" s="1149"/>
      <c r="I142" s="1149"/>
      <c r="J142" s="1149"/>
      <c r="K142" s="1149"/>
      <c r="L142" s="1149"/>
      <c r="M142" s="1149"/>
      <c r="N142" s="1149"/>
      <c r="O142" s="1149"/>
      <c r="P142" s="1150"/>
    </row>
    <row r="143" spans="2:16" s="1144" customFormat="1" ht="15.65" customHeight="1">
      <c r="B143" s="1928"/>
      <c r="C143" s="1143" t="s">
        <v>1360</v>
      </c>
      <c r="D143" s="1143">
        <v>3.3</v>
      </c>
      <c r="E143" s="1143">
        <v>290</v>
      </c>
      <c r="F143" s="1152"/>
      <c r="G143" s="1148"/>
      <c r="H143" s="1149"/>
      <c r="I143" s="1149"/>
      <c r="J143" s="1149"/>
      <c r="K143" s="1149"/>
      <c r="L143" s="1149"/>
      <c r="M143" s="1149"/>
      <c r="N143" s="1149"/>
      <c r="O143" s="1149"/>
      <c r="P143" s="1150"/>
    </row>
    <row r="144" spans="2:16" s="1144" customFormat="1" ht="15.65" customHeight="1">
      <c r="B144" s="1928"/>
      <c r="C144" s="1143" t="s">
        <v>1361</v>
      </c>
      <c r="D144" s="1143">
        <v>1.7</v>
      </c>
      <c r="E144" s="1143">
        <v>242</v>
      </c>
      <c r="F144" s="1152"/>
      <c r="G144" s="1148"/>
      <c r="H144" s="1149"/>
      <c r="I144" s="1149"/>
      <c r="J144" s="1149"/>
      <c r="K144" s="1149"/>
      <c r="L144" s="1149"/>
      <c r="M144" s="1149"/>
      <c r="N144" s="1149"/>
      <c r="O144" s="1149"/>
      <c r="P144" s="1150"/>
    </row>
    <row r="145" spans="2:16" s="1144" customFormat="1" ht="15.65" customHeight="1">
      <c r="B145" s="1928"/>
      <c r="C145" s="1143" t="s">
        <v>1362</v>
      </c>
      <c r="D145" s="1143">
        <v>3.9</v>
      </c>
      <c r="E145" s="1143">
        <v>290</v>
      </c>
      <c r="F145" s="1152"/>
      <c r="G145" s="1148"/>
      <c r="H145" s="1149"/>
      <c r="I145" s="1149"/>
      <c r="J145" s="1149"/>
      <c r="K145" s="1149"/>
      <c r="L145" s="1149"/>
      <c r="M145" s="1149"/>
      <c r="N145" s="1149"/>
      <c r="O145" s="1149"/>
      <c r="P145" s="1150"/>
    </row>
    <row r="146" spans="2:16" s="1144" customFormat="1" ht="15.65" customHeight="1">
      <c r="B146" s="1928"/>
      <c r="C146" s="1143" t="s">
        <v>1363</v>
      </c>
      <c r="D146" s="1143">
        <v>4.7</v>
      </c>
      <c r="E146" s="1143">
        <v>290</v>
      </c>
      <c r="F146" s="1152"/>
      <c r="G146" s="1148"/>
      <c r="H146" s="1149"/>
      <c r="I146" s="1149"/>
      <c r="J146" s="1149"/>
      <c r="K146" s="1149"/>
      <c r="L146" s="1149"/>
      <c r="M146" s="1149"/>
      <c r="N146" s="1149"/>
      <c r="O146" s="1149"/>
      <c r="P146" s="1150"/>
    </row>
    <row r="147" spans="2:16" s="1144" customFormat="1" ht="15.65" customHeight="1">
      <c r="B147" s="1928"/>
      <c r="C147" s="1143" t="s">
        <v>1364</v>
      </c>
      <c r="D147" s="1143">
        <v>4.0999999999999996</v>
      </c>
      <c r="E147" s="1143">
        <v>290</v>
      </c>
      <c r="F147" s="1152"/>
      <c r="G147" s="1148"/>
      <c r="H147" s="1149"/>
      <c r="I147" s="1149"/>
      <c r="J147" s="1149"/>
      <c r="K147" s="1149"/>
      <c r="L147" s="1149"/>
      <c r="M147" s="1149"/>
      <c r="N147" s="1149"/>
      <c r="O147" s="1149"/>
      <c r="P147" s="1150"/>
    </row>
    <row r="148" spans="2:16" s="1144" customFormat="1" ht="15.65" customHeight="1">
      <c r="B148" s="1928"/>
      <c r="C148" s="1143" t="s">
        <v>525</v>
      </c>
      <c r="D148" s="1143">
        <v>3.6</v>
      </c>
      <c r="E148" s="1143">
        <v>290</v>
      </c>
      <c r="F148" s="1152"/>
      <c r="G148" s="1148"/>
      <c r="H148" s="1149"/>
      <c r="I148" s="1149"/>
      <c r="J148" s="1149"/>
      <c r="K148" s="1149"/>
      <c r="L148" s="1149"/>
      <c r="M148" s="1149"/>
      <c r="N148" s="1149"/>
      <c r="O148" s="1149"/>
      <c r="P148" s="1150"/>
    </row>
    <row r="149" spans="2:16" s="1144" customFormat="1" ht="15.65" customHeight="1">
      <c r="B149" s="1928"/>
      <c r="C149" s="1143" t="s">
        <v>474</v>
      </c>
      <c r="D149" s="1143">
        <v>3.9</v>
      </c>
      <c r="E149" s="1143">
        <v>290</v>
      </c>
      <c r="F149" s="1152"/>
      <c r="G149" s="1148"/>
      <c r="H149" s="1149"/>
      <c r="I149" s="1149"/>
      <c r="J149" s="1149"/>
      <c r="K149" s="1149"/>
      <c r="L149" s="1149"/>
      <c r="M149" s="1149"/>
      <c r="N149" s="1149"/>
      <c r="O149" s="1149"/>
      <c r="P149" s="1150"/>
    </row>
    <row r="150" spans="2:16" s="1144" customFormat="1" ht="15.65" customHeight="1">
      <c r="B150" s="1928"/>
      <c r="C150" s="1143" t="s">
        <v>440</v>
      </c>
      <c r="D150" s="1143">
        <v>2.9</v>
      </c>
      <c r="E150" s="1143">
        <v>290</v>
      </c>
      <c r="F150" s="1152"/>
      <c r="G150" s="1148"/>
      <c r="H150" s="1149"/>
      <c r="I150" s="1149"/>
      <c r="J150" s="1149"/>
      <c r="K150" s="1149"/>
      <c r="L150" s="1149"/>
      <c r="M150" s="1149"/>
      <c r="N150" s="1149"/>
      <c r="O150" s="1149"/>
      <c r="P150" s="1150"/>
    </row>
    <row r="151" spans="2:16" s="1144" customFormat="1" ht="15.65" customHeight="1">
      <c r="B151" s="1946"/>
      <c r="C151" s="1947"/>
      <c r="D151" s="1947"/>
      <c r="E151" s="1948"/>
      <c r="F151" s="1152"/>
      <c r="G151" s="1148"/>
      <c r="H151" s="1149"/>
      <c r="I151" s="1149"/>
      <c r="J151" s="1149"/>
      <c r="K151" s="1149"/>
      <c r="L151" s="1149"/>
      <c r="M151" s="1149"/>
      <c r="N151" s="1149"/>
      <c r="O151" s="1149"/>
      <c r="P151" s="1150"/>
    </row>
    <row r="152" spans="2:16" s="1144" customFormat="1" ht="15.65" customHeight="1">
      <c r="B152" s="1949" t="s">
        <v>452</v>
      </c>
      <c r="C152" s="1143" t="s">
        <v>500</v>
      </c>
      <c r="D152" s="1143">
        <v>7</v>
      </c>
      <c r="E152" s="1143">
        <v>800</v>
      </c>
      <c r="F152" s="1152"/>
      <c r="G152" s="1148"/>
      <c r="H152" s="1149"/>
      <c r="I152" s="1149"/>
      <c r="J152" s="1149"/>
      <c r="K152" s="1149"/>
      <c r="L152" s="1149"/>
      <c r="M152" s="1149"/>
      <c r="N152" s="1149"/>
      <c r="O152" s="1149"/>
      <c r="P152" s="1150"/>
    </row>
    <row r="153" spans="2:16" s="1144" customFormat="1" ht="15.65" customHeight="1">
      <c r="B153" s="1949"/>
      <c r="C153" s="1143" t="s">
        <v>494</v>
      </c>
      <c r="D153" s="1143">
        <v>7</v>
      </c>
      <c r="E153" s="1143">
        <v>800</v>
      </c>
      <c r="F153" s="1152"/>
      <c r="G153" s="1148"/>
      <c r="H153" s="1149"/>
      <c r="I153" s="1149"/>
      <c r="J153" s="1149"/>
      <c r="K153" s="1149"/>
      <c r="L153" s="1149"/>
      <c r="M153" s="1149"/>
      <c r="N153" s="1149"/>
      <c r="O153" s="1149"/>
      <c r="P153" s="1150"/>
    </row>
    <row r="154" spans="2:16" s="1144" customFormat="1" ht="15.65" customHeight="1">
      <c r="B154" s="1949"/>
      <c r="C154" s="1143" t="s">
        <v>501</v>
      </c>
      <c r="D154" s="1143">
        <v>12</v>
      </c>
      <c r="E154" s="1143">
        <v>800</v>
      </c>
      <c r="F154" s="1152"/>
      <c r="G154" s="1148"/>
      <c r="H154" s="1149"/>
      <c r="I154" s="1149"/>
      <c r="J154" s="1149"/>
      <c r="K154" s="1149"/>
      <c r="L154" s="1149"/>
      <c r="M154" s="1149"/>
      <c r="N154" s="1149"/>
      <c r="O154" s="1149"/>
      <c r="P154" s="1150"/>
    </row>
    <row r="155" spans="2:16" s="1144" customFormat="1" ht="15.65" customHeight="1">
      <c r="B155" s="1950"/>
      <c r="C155" s="1950"/>
      <c r="D155" s="1950"/>
      <c r="E155" s="1951"/>
      <c r="F155" s="1152"/>
      <c r="G155" s="1148"/>
      <c r="H155" s="1149"/>
      <c r="I155" s="1149"/>
      <c r="J155" s="1149"/>
      <c r="K155" s="1149"/>
      <c r="L155" s="1149"/>
      <c r="M155" s="1149"/>
      <c r="N155" s="1149"/>
      <c r="O155" s="1149"/>
      <c r="P155" s="1150"/>
    </row>
    <row r="156" spans="2:16" s="1144" customFormat="1" ht="15.65" customHeight="1">
      <c r="B156" s="1952" t="s">
        <v>481</v>
      </c>
      <c r="C156" s="1143" t="s">
        <v>1365</v>
      </c>
      <c r="D156" s="1143">
        <v>18.5</v>
      </c>
      <c r="E156" s="1143">
        <v>1000</v>
      </c>
      <c r="F156" s="1152"/>
      <c r="G156" s="1148"/>
      <c r="H156" s="1149"/>
      <c r="I156" s="1149"/>
      <c r="J156" s="1149"/>
      <c r="K156" s="1149"/>
      <c r="L156" s="1149"/>
      <c r="M156" s="1149"/>
      <c r="N156" s="1149"/>
      <c r="O156" s="1149"/>
      <c r="P156" s="1150"/>
    </row>
    <row r="157" spans="2:16" s="1144" customFormat="1" ht="15.65" customHeight="1">
      <c r="B157" s="1953"/>
      <c r="C157" s="1143" t="s">
        <v>1366</v>
      </c>
      <c r="D157" s="1143">
        <v>13.5</v>
      </c>
      <c r="E157" s="1143">
        <v>1000</v>
      </c>
      <c r="F157" s="1152"/>
      <c r="G157" s="1148"/>
      <c r="H157" s="1149"/>
      <c r="I157" s="1149"/>
      <c r="J157" s="1149"/>
      <c r="K157" s="1149"/>
      <c r="L157" s="1149"/>
      <c r="M157" s="1149"/>
      <c r="N157" s="1149"/>
      <c r="O157" s="1149"/>
      <c r="P157" s="1150"/>
    </row>
    <row r="158" spans="2:16" s="1144" customFormat="1" ht="15.65" customHeight="1">
      <c r="B158" s="1953"/>
      <c r="C158" s="1143" t="s">
        <v>499</v>
      </c>
      <c r="D158" s="1143">
        <v>18.5</v>
      </c>
      <c r="E158" s="1143">
        <v>1000</v>
      </c>
      <c r="F158" s="1152"/>
      <c r="G158" s="1148"/>
      <c r="H158" s="1149"/>
      <c r="I158" s="1149"/>
      <c r="J158" s="1149"/>
      <c r="K158" s="1149"/>
      <c r="L158" s="1149"/>
      <c r="M158" s="1149"/>
      <c r="N158" s="1149"/>
      <c r="O158" s="1149"/>
      <c r="P158" s="1150"/>
    </row>
    <row r="159" spans="2:16" s="1144" customFormat="1" ht="15.65" customHeight="1">
      <c r="B159" s="1953"/>
      <c r="C159" s="1143" t="s">
        <v>1367</v>
      </c>
      <c r="D159" s="1143">
        <v>14</v>
      </c>
      <c r="E159" s="1143">
        <v>1000</v>
      </c>
      <c r="F159" s="1152"/>
      <c r="G159" s="1148"/>
      <c r="H159" s="1149"/>
      <c r="I159" s="1149"/>
      <c r="J159" s="1149"/>
      <c r="K159" s="1149"/>
      <c r="L159" s="1149"/>
      <c r="M159" s="1149"/>
      <c r="N159" s="1149"/>
      <c r="O159" s="1149"/>
      <c r="P159" s="1150"/>
    </row>
    <row r="160" spans="2:16" s="1144" customFormat="1" ht="15.65" customHeight="1">
      <c r="B160" s="1953"/>
      <c r="C160" s="1143" t="s">
        <v>1368</v>
      </c>
      <c r="D160" s="1143">
        <v>17</v>
      </c>
      <c r="E160" s="1143">
        <v>1000</v>
      </c>
      <c r="F160" s="1152"/>
      <c r="G160" s="1148"/>
      <c r="H160" s="1149"/>
      <c r="I160" s="1149"/>
      <c r="J160" s="1149"/>
      <c r="K160" s="1149"/>
      <c r="L160" s="1149"/>
      <c r="M160" s="1149"/>
      <c r="N160" s="1149"/>
      <c r="O160" s="1149"/>
      <c r="P160" s="1150"/>
    </row>
    <row r="161" spans="2:16" s="1144" customFormat="1" ht="15.65" customHeight="1">
      <c r="B161" s="1953"/>
      <c r="C161" s="1143" t="s">
        <v>1369</v>
      </c>
      <c r="D161" s="1143">
        <v>9.5</v>
      </c>
      <c r="E161" s="1143">
        <v>1000</v>
      </c>
      <c r="F161" s="1152"/>
      <c r="G161" s="1148"/>
      <c r="H161" s="1149"/>
      <c r="I161" s="1149"/>
      <c r="J161" s="1149"/>
      <c r="K161" s="1149"/>
      <c r="L161" s="1149"/>
      <c r="M161" s="1149"/>
      <c r="N161" s="1149"/>
      <c r="O161" s="1149"/>
      <c r="P161" s="1150"/>
    </row>
    <row r="162" spans="2:16" s="1144" customFormat="1" ht="15.65" customHeight="1">
      <c r="B162" s="1953"/>
      <c r="C162" s="1143" t="s">
        <v>1370</v>
      </c>
      <c r="D162" s="1143">
        <v>12.5</v>
      </c>
      <c r="E162" s="1143">
        <v>1000</v>
      </c>
      <c r="F162" s="1152"/>
      <c r="G162" s="1148"/>
      <c r="H162" s="1149"/>
      <c r="I162" s="1149"/>
      <c r="J162" s="1149"/>
      <c r="K162" s="1149"/>
      <c r="L162" s="1149"/>
      <c r="M162" s="1149"/>
      <c r="N162" s="1149"/>
      <c r="O162" s="1149"/>
      <c r="P162" s="1150"/>
    </row>
    <row r="163" spans="2:16" s="1144" customFormat="1" ht="15.65" customHeight="1">
      <c r="B163" s="1953"/>
      <c r="C163" s="1143" t="s">
        <v>1371</v>
      </c>
      <c r="D163" s="1143">
        <v>14</v>
      </c>
      <c r="E163" s="1143">
        <v>1000</v>
      </c>
      <c r="F163" s="1152"/>
      <c r="G163" s="1148"/>
      <c r="H163" s="1149"/>
      <c r="I163" s="1149"/>
      <c r="J163" s="1149"/>
      <c r="K163" s="1149"/>
      <c r="L163" s="1149"/>
      <c r="M163" s="1149"/>
      <c r="N163" s="1149"/>
      <c r="O163" s="1149"/>
      <c r="P163" s="1150"/>
    </row>
    <row r="164" spans="2:16" s="1144" customFormat="1" ht="15.65" customHeight="1">
      <c r="B164" s="1953"/>
      <c r="C164" s="1143" t="s">
        <v>486</v>
      </c>
      <c r="D164" s="1143">
        <v>4.5999999999999996</v>
      </c>
      <c r="E164" s="1143">
        <v>800</v>
      </c>
      <c r="F164" s="1152"/>
      <c r="G164" s="1148"/>
      <c r="H164" s="1149"/>
      <c r="I164" s="1149"/>
      <c r="J164" s="1149"/>
      <c r="K164" s="1149"/>
      <c r="L164" s="1149"/>
      <c r="M164" s="1149"/>
      <c r="N164" s="1149"/>
      <c r="O164" s="1149"/>
      <c r="P164" s="1150"/>
    </row>
    <row r="165" spans="2:16" s="1144" customFormat="1" ht="15.65" customHeight="1">
      <c r="B165" s="1953"/>
      <c r="C165" s="1143" t="s">
        <v>1372</v>
      </c>
      <c r="D165" s="1143">
        <v>14</v>
      </c>
      <c r="E165" s="1143">
        <v>1000</v>
      </c>
      <c r="F165" s="1152"/>
      <c r="G165" s="1148"/>
      <c r="H165" s="1149"/>
      <c r="I165" s="1149"/>
      <c r="J165" s="1149"/>
      <c r="K165" s="1149"/>
      <c r="L165" s="1149"/>
      <c r="M165" s="1149"/>
      <c r="N165" s="1149"/>
      <c r="O165" s="1149"/>
      <c r="P165" s="1150"/>
    </row>
    <row r="166" spans="2:16" s="1144" customFormat="1" ht="15.65" customHeight="1">
      <c r="B166" s="1953"/>
      <c r="C166" s="1143" t="s">
        <v>1373</v>
      </c>
      <c r="D166" s="1143">
        <v>11.5</v>
      </c>
      <c r="E166" s="1143">
        <v>1000</v>
      </c>
      <c r="F166" s="1152"/>
      <c r="G166" s="1148"/>
      <c r="H166" s="1149"/>
      <c r="I166" s="1149"/>
      <c r="J166" s="1149"/>
      <c r="K166" s="1149"/>
      <c r="L166" s="1149"/>
      <c r="M166" s="1149"/>
      <c r="N166" s="1149"/>
      <c r="O166" s="1149"/>
      <c r="P166" s="1150"/>
    </row>
    <row r="167" spans="2:16" s="1144" customFormat="1" ht="15.65" customHeight="1">
      <c r="B167" s="1953"/>
      <c r="C167" s="1143" t="s">
        <v>487</v>
      </c>
      <c r="D167" s="1143">
        <v>8.5</v>
      </c>
      <c r="E167" s="1143">
        <v>1000</v>
      </c>
      <c r="F167" s="1152"/>
      <c r="G167" s="1148"/>
      <c r="H167" s="1149"/>
      <c r="I167" s="1149"/>
      <c r="J167" s="1149"/>
      <c r="K167" s="1149"/>
      <c r="L167" s="1149"/>
      <c r="M167" s="1149"/>
      <c r="N167" s="1149"/>
      <c r="O167" s="1149"/>
      <c r="P167" s="1150"/>
    </row>
    <row r="168" spans="2:16" s="1144" customFormat="1" ht="15.65" customHeight="1">
      <c r="B168" s="1953"/>
      <c r="C168" s="1143" t="s">
        <v>1374</v>
      </c>
      <c r="D168" s="1143">
        <v>8.5</v>
      </c>
      <c r="E168" s="1143">
        <v>1000</v>
      </c>
      <c r="F168" s="1152"/>
      <c r="G168" s="1148"/>
      <c r="H168" s="1149"/>
      <c r="I168" s="1149"/>
      <c r="J168" s="1149"/>
      <c r="K168" s="1149"/>
      <c r="L168" s="1149"/>
      <c r="M168" s="1149"/>
      <c r="N168" s="1149"/>
      <c r="O168" s="1149"/>
      <c r="P168" s="1150"/>
    </row>
    <row r="169" spans="2:16" s="1144" customFormat="1" ht="15.65" customHeight="1">
      <c r="B169" s="1953"/>
      <c r="C169" s="1143" t="s">
        <v>1375</v>
      </c>
      <c r="D169" s="1143">
        <v>10</v>
      </c>
      <c r="E169" s="1143">
        <v>1000</v>
      </c>
      <c r="F169" s="1152"/>
      <c r="G169" s="1148"/>
      <c r="H169" s="1149"/>
      <c r="I169" s="1149"/>
      <c r="J169" s="1149"/>
      <c r="K169" s="1149"/>
      <c r="L169" s="1149"/>
      <c r="M169" s="1149"/>
      <c r="N169" s="1149"/>
      <c r="O169" s="1149"/>
      <c r="P169" s="1150"/>
    </row>
    <row r="170" spans="2:16" s="1144" customFormat="1" ht="15.65" customHeight="1">
      <c r="B170" s="1953"/>
      <c r="C170" s="1143" t="s">
        <v>686</v>
      </c>
      <c r="D170" s="1143">
        <v>12.5</v>
      </c>
      <c r="E170" s="1143">
        <v>1000</v>
      </c>
      <c r="F170" s="1152"/>
      <c r="G170" s="1148"/>
      <c r="H170" s="1149"/>
      <c r="I170" s="1149"/>
      <c r="J170" s="1149"/>
      <c r="K170" s="1149"/>
      <c r="L170" s="1149"/>
      <c r="M170" s="1149"/>
      <c r="N170" s="1149"/>
      <c r="O170" s="1149"/>
      <c r="P170" s="1150"/>
    </row>
    <row r="171" spans="2:16" s="1144" customFormat="1" ht="15.65" customHeight="1">
      <c r="B171" s="1953"/>
      <c r="C171" s="1143" t="s">
        <v>1376</v>
      </c>
      <c r="D171" s="1143">
        <v>16.5</v>
      </c>
      <c r="E171" s="1143">
        <v>1000</v>
      </c>
      <c r="F171" s="1152"/>
      <c r="G171" s="1148"/>
      <c r="H171" s="1149"/>
      <c r="I171" s="1149"/>
      <c r="J171" s="1149"/>
      <c r="K171" s="1149"/>
      <c r="L171" s="1149"/>
      <c r="M171" s="1149"/>
      <c r="N171" s="1149"/>
      <c r="O171" s="1149"/>
      <c r="P171" s="1150"/>
    </row>
    <row r="172" spans="2:16" s="1144" customFormat="1" ht="15.65" customHeight="1">
      <c r="B172" s="1953"/>
      <c r="C172" s="1143" t="s">
        <v>1377</v>
      </c>
      <c r="D172" s="1143">
        <v>16</v>
      </c>
      <c r="E172" s="1143">
        <v>1000</v>
      </c>
      <c r="F172" s="1152"/>
      <c r="G172" s="1148"/>
      <c r="H172" s="1149"/>
      <c r="I172" s="1149"/>
      <c r="J172" s="1149"/>
      <c r="K172" s="1149"/>
      <c r="L172" s="1149"/>
      <c r="M172" s="1149"/>
      <c r="N172" s="1149"/>
      <c r="O172" s="1149"/>
      <c r="P172" s="1150"/>
    </row>
    <row r="173" spans="2:16" s="1144" customFormat="1" ht="15.65" customHeight="1">
      <c r="B173" s="1953"/>
      <c r="C173" s="1143" t="s">
        <v>1378</v>
      </c>
      <c r="D173" s="1143">
        <v>15.5</v>
      </c>
      <c r="E173" s="1143">
        <v>1000</v>
      </c>
      <c r="F173" s="1152"/>
      <c r="G173" s="1148"/>
      <c r="H173" s="1149"/>
      <c r="I173" s="1149"/>
      <c r="J173" s="1149"/>
      <c r="K173" s="1149"/>
      <c r="L173" s="1149"/>
      <c r="M173" s="1149"/>
      <c r="N173" s="1149"/>
      <c r="O173" s="1149"/>
      <c r="P173" s="1150"/>
    </row>
    <row r="174" spans="2:16" s="1144" customFormat="1" ht="15.65" customHeight="1">
      <c r="B174" s="1953"/>
      <c r="C174" s="1143" t="s">
        <v>1379</v>
      </c>
      <c r="D174" s="1143">
        <v>14</v>
      </c>
      <c r="E174" s="1143">
        <v>1000</v>
      </c>
      <c r="F174" s="1152"/>
      <c r="G174" s="1148"/>
      <c r="H174" s="1149"/>
      <c r="I174" s="1149"/>
      <c r="J174" s="1149"/>
      <c r="K174" s="1149"/>
      <c r="L174" s="1149"/>
      <c r="M174" s="1149"/>
      <c r="N174" s="1149"/>
      <c r="O174" s="1149"/>
      <c r="P174" s="1150"/>
    </row>
    <row r="175" spans="2:16" s="1144" customFormat="1" ht="15.65" customHeight="1">
      <c r="B175" s="1953"/>
      <c r="C175" s="1143" t="s">
        <v>488</v>
      </c>
      <c r="D175" s="1143">
        <v>19.5</v>
      </c>
      <c r="E175" s="1143">
        <v>1000</v>
      </c>
      <c r="F175" s="1152"/>
      <c r="G175" s="1148"/>
      <c r="H175" s="1149"/>
      <c r="I175" s="1149"/>
      <c r="J175" s="1149"/>
      <c r="K175" s="1149"/>
      <c r="L175" s="1149"/>
      <c r="M175" s="1149"/>
      <c r="N175" s="1149"/>
      <c r="O175" s="1149"/>
      <c r="P175" s="1150"/>
    </row>
    <row r="176" spans="2:16" s="1144" customFormat="1" ht="15.65" customHeight="1">
      <c r="B176" s="1953"/>
      <c r="C176" s="1143" t="s">
        <v>489</v>
      </c>
      <c r="D176" s="1143">
        <v>16</v>
      </c>
      <c r="E176" s="1143">
        <v>1000</v>
      </c>
      <c r="F176" s="1152"/>
      <c r="G176" s="1148"/>
      <c r="H176" s="1149"/>
      <c r="I176" s="1149"/>
      <c r="J176" s="1149"/>
      <c r="K176" s="1149"/>
      <c r="L176" s="1149"/>
      <c r="M176" s="1149"/>
      <c r="N176" s="1149"/>
      <c r="O176" s="1149"/>
      <c r="P176" s="1150"/>
    </row>
    <row r="177" spans="2:16" s="1144" customFormat="1" ht="15.65" customHeight="1">
      <c r="B177" s="1953"/>
      <c r="C177" s="1143" t="s">
        <v>490</v>
      </c>
      <c r="D177" s="1143">
        <v>8.5</v>
      </c>
      <c r="E177" s="1143">
        <v>1000</v>
      </c>
      <c r="F177" s="1152"/>
      <c r="G177" s="1148"/>
      <c r="H177" s="1149"/>
      <c r="I177" s="1149"/>
      <c r="J177" s="1149"/>
      <c r="K177" s="1149"/>
      <c r="L177" s="1149"/>
      <c r="M177" s="1149"/>
      <c r="N177" s="1149"/>
      <c r="O177" s="1149"/>
      <c r="P177" s="1150"/>
    </row>
    <row r="178" spans="2:16" s="1144" customFormat="1" ht="15.65" customHeight="1">
      <c r="B178" s="1953"/>
      <c r="C178" s="1143" t="s">
        <v>506</v>
      </c>
      <c r="D178" s="1143">
        <v>9</v>
      </c>
      <c r="E178" s="1143">
        <v>1000</v>
      </c>
      <c r="F178" s="1152"/>
      <c r="G178" s="1148"/>
      <c r="H178" s="1149"/>
      <c r="I178" s="1149"/>
      <c r="J178" s="1149"/>
      <c r="K178" s="1149"/>
      <c r="L178" s="1149"/>
      <c r="M178" s="1149"/>
      <c r="N178" s="1149"/>
      <c r="O178" s="1149"/>
      <c r="P178" s="1150"/>
    </row>
    <row r="179" spans="2:16" s="1144" customFormat="1" ht="15.65" customHeight="1">
      <c r="B179" s="1953"/>
      <c r="C179" s="1143" t="s">
        <v>1380</v>
      </c>
      <c r="D179" s="1143">
        <v>10</v>
      </c>
      <c r="E179" s="1143">
        <v>1000</v>
      </c>
      <c r="F179" s="1152"/>
      <c r="G179" s="1148"/>
      <c r="H179" s="1149"/>
      <c r="I179" s="1149"/>
      <c r="J179" s="1149"/>
      <c r="K179" s="1149"/>
      <c r="L179" s="1149"/>
      <c r="M179" s="1149"/>
      <c r="N179" s="1149"/>
      <c r="O179" s="1149"/>
      <c r="P179" s="1150"/>
    </row>
    <row r="180" spans="2:16" s="1144" customFormat="1" ht="15.65" customHeight="1">
      <c r="B180" s="1953"/>
      <c r="C180" s="1143" t="s">
        <v>491</v>
      </c>
      <c r="D180" s="1143">
        <v>10</v>
      </c>
      <c r="E180" s="1143">
        <v>1000</v>
      </c>
      <c r="F180" s="1152"/>
      <c r="G180" s="1148"/>
      <c r="H180" s="1149"/>
      <c r="I180" s="1149"/>
      <c r="J180" s="1149"/>
      <c r="K180" s="1149"/>
      <c r="L180" s="1149"/>
      <c r="M180" s="1149"/>
      <c r="N180" s="1149"/>
      <c r="O180" s="1149"/>
      <c r="P180" s="1150"/>
    </row>
    <row r="181" spans="2:16" s="1144" customFormat="1" ht="15.65" customHeight="1">
      <c r="B181" s="1953"/>
      <c r="C181" s="1143" t="s">
        <v>1381</v>
      </c>
      <c r="D181" s="1143">
        <v>21.5</v>
      </c>
      <c r="E181" s="1143">
        <v>1000</v>
      </c>
      <c r="F181" s="1152"/>
      <c r="G181" s="1148"/>
      <c r="H181" s="1149"/>
      <c r="I181" s="1149"/>
      <c r="J181" s="1149"/>
      <c r="K181" s="1149"/>
      <c r="L181" s="1149"/>
      <c r="M181" s="1149"/>
      <c r="N181" s="1149"/>
      <c r="O181" s="1149"/>
      <c r="P181" s="1150"/>
    </row>
    <row r="182" spans="2:16" s="1144" customFormat="1" ht="15.65" customHeight="1">
      <c r="B182" s="1953"/>
      <c r="C182" s="1143" t="s">
        <v>1382</v>
      </c>
      <c r="D182" s="1143">
        <v>6.5</v>
      </c>
      <c r="E182" s="1143">
        <v>1000</v>
      </c>
      <c r="F182" s="1152"/>
      <c r="G182" s="1148"/>
      <c r="H182" s="1149"/>
      <c r="I182" s="1149"/>
      <c r="J182" s="1149"/>
      <c r="K182" s="1149"/>
      <c r="L182" s="1149"/>
      <c r="M182" s="1149"/>
      <c r="N182" s="1149"/>
      <c r="O182" s="1149"/>
      <c r="P182" s="1150"/>
    </row>
    <row r="183" spans="2:16" s="1144" customFormat="1" ht="15.65" customHeight="1">
      <c r="B183" s="1953"/>
      <c r="C183" s="1143" t="s">
        <v>492</v>
      </c>
      <c r="D183" s="1143">
        <v>10</v>
      </c>
      <c r="E183" s="1143">
        <v>1000</v>
      </c>
      <c r="F183" s="1152"/>
      <c r="G183" s="1148"/>
      <c r="H183" s="1149"/>
      <c r="I183" s="1149"/>
      <c r="J183" s="1149"/>
      <c r="K183" s="1149"/>
      <c r="L183" s="1149"/>
      <c r="M183" s="1149"/>
      <c r="N183" s="1149"/>
      <c r="O183" s="1149"/>
      <c r="P183" s="1150"/>
    </row>
    <row r="184" spans="2:16" s="1144" customFormat="1" ht="15.65" customHeight="1">
      <c r="B184" s="1953"/>
      <c r="C184" s="1143" t="s">
        <v>1383</v>
      </c>
      <c r="D184" s="1143">
        <v>14</v>
      </c>
      <c r="E184" s="1143">
        <v>1000</v>
      </c>
      <c r="F184" s="1152"/>
      <c r="G184" s="1148"/>
      <c r="H184" s="1149"/>
      <c r="I184" s="1149"/>
      <c r="J184" s="1149"/>
      <c r="K184" s="1149"/>
      <c r="L184" s="1149"/>
      <c r="M184" s="1149"/>
      <c r="N184" s="1149"/>
      <c r="O184" s="1149"/>
      <c r="P184" s="1150"/>
    </row>
    <row r="185" spans="2:16" s="1144" customFormat="1" ht="15.65" customHeight="1">
      <c r="B185" s="1953"/>
      <c r="C185" s="1143" t="s">
        <v>493</v>
      </c>
      <c r="D185" s="1143">
        <v>4.5999999999999996</v>
      </c>
      <c r="E185" s="1143">
        <v>800</v>
      </c>
      <c r="F185" s="1152"/>
      <c r="G185" s="1148"/>
      <c r="H185" s="1149"/>
      <c r="I185" s="1149"/>
      <c r="J185" s="1149"/>
      <c r="K185" s="1149"/>
      <c r="L185" s="1149"/>
      <c r="M185" s="1149"/>
      <c r="N185" s="1149"/>
      <c r="O185" s="1149"/>
      <c r="P185" s="1150"/>
    </row>
    <row r="186" spans="2:16" s="1144" customFormat="1" ht="15.65" customHeight="1">
      <c r="B186" s="1953"/>
      <c r="C186" s="1143" t="s">
        <v>1384</v>
      </c>
      <c r="D186" s="1143">
        <v>8.5</v>
      </c>
      <c r="E186" s="1143">
        <v>800</v>
      </c>
      <c r="F186" s="1152"/>
      <c r="G186" s="1148"/>
      <c r="H186" s="1149"/>
      <c r="I186" s="1149"/>
      <c r="J186" s="1149"/>
      <c r="K186" s="1149"/>
      <c r="L186" s="1149"/>
      <c r="M186" s="1149"/>
      <c r="N186" s="1149"/>
      <c r="O186" s="1149"/>
      <c r="P186" s="1150"/>
    </row>
    <row r="187" spans="2:16" s="1144" customFormat="1" ht="15.65" customHeight="1">
      <c r="B187" s="1953"/>
      <c r="C187" s="1143" t="s">
        <v>1385</v>
      </c>
      <c r="D187" s="1143">
        <v>16.5</v>
      </c>
      <c r="E187" s="1143">
        <v>1000</v>
      </c>
      <c r="F187" s="1152"/>
      <c r="G187" s="1148"/>
      <c r="H187" s="1149"/>
      <c r="I187" s="1149"/>
      <c r="J187" s="1149"/>
      <c r="K187" s="1149"/>
      <c r="L187" s="1149"/>
      <c r="M187" s="1149"/>
      <c r="N187" s="1149"/>
      <c r="O187" s="1149"/>
      <c r="P187" s="1150"/>
    </row>
    <row r="188" spans="2:16" s="1144" customFormat="1" ht="15.65" customHeight="1">
      <c r="B188" s="1953"/>
      <c r="C188" s="1143" t="s">
        <v>498</v>
      </c>
      <c r="D188" s="1143">
        <v>20</v>
      </c>
      <c r="E188" s="1143">
        <v>1000</v>
      </c>
      <c r="F188" s="1152"/>
      <c r="G188" s="1148"/>
      <c r="H188" s="1149"/>
      <c r="I188" s="1149"/>
      <c r="J188" s="1149"/>
      <c r="K188" s="1149"/>
      <c r="L188" s="1149"/>
      <c r="M188" s="1149"/>
      <c r="N188" s="1149"/>
      <c r="O188" s="1149"/>
      <c r="P188" s="1150"/>
    </row>
    <row r="189" spans="2:16" s="1144" customFormat="1" ht="15.65" customHeight="1">
      <c r="B189" s="1953"/>
      <c r="C189" s="1143" t="s">
        <v>1386</v>
      </c>
      <c r="D189" s="1143">
        <v>16</v>
      </c>
      <c r="E189" s="1143">
        <v>1000</v>
      </c>
      <c r="F189" s="1152"/>
      <c r="G189" s="1148"/>
      <c r="H189" s="1149"/>
      <c r="I189" s="1149"/>
      <c r="J189" s="1149"/>
      <c r="K189" s="1149"/>
      <c r="L189" s="1149"/>
      <c r="M189" s="1149"/>
      <c r="N189" s="1149"/>
      <c r="O189" s="1149"/>
      <c r="P189" s="1150"/>
    </row>
    <row r="190" spans="2:16" s="1144" customFormat="1" ht="15.65" customHeight="1">
      <c r="B190" s="1953"/>
      <c r="C190" s="1143" t="s">
        <v>685</v>
      </c>
      <c r="D190" s="1143">
        <v>13.5</v>
      </c>
      <c r="E190" s="1143">
        <v>1000</v>
      </c>
      <c r="F190" s="1152"/>
      <c r="G190" s="1148"/>
      <c r="H190" s="1149"/>
      <c r="I190" s="1149"/>
      <c r="J190" s="1149"/>
      <c r="K190" s="1149"/>
      <c r="L190" s="1149"/>
      <c r="M190" s="1149"/>
      <c r="N190" s="1149"/>
      <c r="O190" s="1149"/>
      <c r="P190" s="1150"/>
    </row>
    <row r="191" spans="2:16" s="1144" customFormat="1" ht="15.65" customHeight="1">
      <c r="B191" s="1953"/>
      <c r="C191" s="1143" t="s">
        <v>1387</v>
      </c>
      <c r="D191" s="1143">
        <v>17.5</v>
      </c>
      <c r="E191" s="1143">
        <v>1000</v>
      </c>
      <c r="F191" s="1152"/>
      <c r="G191" s="1148"/>
      <c r="H191" s="1149"/>
      <c r="I191" s="1149"/>
      <c r="J191" s="1149"/>
      <c r="K191" s="1149"/>
      <c r="L191" s="1149"/>
      <c r="M191" s="1149"/>
      <c r="N191" s="1149"/>
      <c r="O191" s="1149"/>
      <c r="P191" s="1150"/>
    </row>
    <row r="192" spans="2:16" s="1144" customFormat="1" ht="15.65" customHeight="1">
      <c r="B192" s="1953"/>
      <c r="C192" s="1143" t="s">
        <v>1388</v>
      </c>
      <c r="D192" s="1143">
        <v>14</v>
      </c>
      <c r="E192" s="1143">
        <v>1000</v>
      </c>
      <c r="F192" s="1160"/>
      <c r="G192" s="1149"/>
      <c r="H192" s="1149"/>
      <c r="I192" s="1149"/>
      <c r="J192" s="1149"/>
      <c r="K192" s="1149"/>
      <c r="L192" s="1149"/>
      <c r="M192" s="1149"/>
      <c r="N192" s="1149"/>
      <c r="O192" s="1149"/>
      <c r="P192" s="1150"/>
    </row>
    <row r="193" spans="2:16" s="1144" customFormat="1" ht="15.65" customHeight="1">
      <c r="B193" s="1953"/>
      <c r="C193" s="1143" t="s">
        <v>1389</v>
      </c>
      <c r="D193" s="1143">
        <v>13.5</v>
      </c>
      <c r="E193" s="1143">
        <v>1000</v>
      </c>
      <c r="F193" s="1160"/>
      <c r="G193" s="1149"/>
      <c r="H193" s="1149"/>
      <c r="I193" s="1149"/>
      <c r="J193" s="1149"/>
      <c r="K193" s="1149"/>
      <c r="L193" s="1149"/>
      <c r="M193" s="1149"/>
      <c r="N193" s="1149"/>
      <c r="O193" s="1149"/>
      <c r="P193" s="1150"/>
    </row>
    <row r="194" spans="2:16" s="1144" customFormat="1" ht="15.65" customHeight="1">
      <c r="B194" s="1953"/>
      <c r="C194" s="1143" t="s">
        <v>1390</v>
      </c>
      <c r="D194" s="1143">
        <v>10.5</v>
      </c>
      <c r="E194" s="1143">
        <v>1000</v>
      </c>
      <c r="F194" s="1160"/>
      <c r="G194" s="1149"/>
      <c r="H194" s="1149"/>
      <c r="I194" s="1149"/>
      <c r="J194" s="1149"/>
      <c r="K194" s="1149"/>
      <c r="L194" s="1149"/>
      <c r="M194" s="1149"/>
      <c r="N194" s="1149"/>
      <c r="O194" s="1149"/>
      <c r="P194" s="1150"/>
    </row>
    <row r="195" spans="2:16" s="1144" customFormat="1" ht="15.65" customHeight="1">
      <c r="B195" s="1953"/>
      <c r="C195" s="1143" t="s">
        <v>1391</v>
      </c>
      <c r="D195" s="1143">
        <v>16</v>
      </c>
      <c r="E195" s="1143">
        <v>1000</v>
      </c>
      <c r="F195" s="1160"/>
      <c r="G195" s="1149"/>
      <c r="H195" s="1149"/>
      <c r="I195" s="1149"/>
      <c r="J195" s="1149"/>
      <c r="K195" s="1149"/>
      <c r="L195" s="1149"/>
      <c r="M195" s="1149"/>
      <c r="N195" s="1149"/>
      <c r="O195" s="1149"/>
      <c r="P195" s="1150"/>
    </row>
    <row r="196" spans="2:16" s="890" customFormat="1" ht="15.65" customHeight="1">
      <c r="B196" s="1953"/>
      <c r="C196" s="1143" t="s">
        <v>495</v>
      </c>
      <c r="D196" s="1143">
        <v>6.5</v>
      </c>
      <c r="E196" s="1143">
        <v>1000</v>
      </c>
      <c r="F196" s="1160"/>
      <c r="G196" s="1149"/>
      <c r="H196" s="1149"/>
      <c r="I196" s="1149"/>
      <c r="J196" s="1149"/>
      <c r="K196" s="1149"/>
      <c r="L196" s="1149"/>
      <c r="M196" s="1149"/>
      <c r="N196" s="1149"/>
      <c r="O196" s="1149"/>
      <c r="P196" s="328"/>
    </row>
    <row r="197" spans="2:16" s="1156" customFormat="1" ht="15" customHeight="1">
      <c r="B197" s="1953"/>
      <c r="C197" s="1143" t="s">
        <v>1392</v>
      </c>
      <c r="D197" s="1143">
        <v>8</v>
      </c>
      <c r="E197" s="1143">
        <v>800</v>
      </c>
      <c r="F197" s="1160"/>
      <c r="G197" s="1149"/>
      <c r="H197" s="1149"/>
      <c r="I197" s="1149"/>
      <c r="J197" s="1149"/>
      <c r="K197" s="1149"/>
      <c r="L197" s="1149"/>
      <c r="M197" s="1149"/>
      <c r="N197" s="1149"/>
      <c r="O197" s="1149"/>
      <c r="P197" s="190"/>
    </row>
    <row r="198" spans="2:16" s="890" customFormat="1" ht="15.65" customHeight="1">
      <c r="B198" s="1953"/>
      <c r="C198" s="1143" t="s">
        <v>1393</v>
      </c>
      <c r="D198" s="1143">
        <v>8</v>
      </c>
      <c r="E198" s="1143">
        <v>800</v>
      </c>
      <c r="F198" s="1160"/>
      <c r="G198" s="1149"/>
      <c r="H198" s="1149"/>
      <c r="I198" s="1149"/>
      <c r="J198" s="1149"/>
      <c r="K198" s="1149"/>
      <c r="L198" s="1149"/>
      <c r="M198" s="1149"/>
      <c r="N198" s="1149"/>
      <c r="O198" s="1149"/>
      <c r="P198" s="328"/>
    </row>
    <row r="199" spans="2:16" s="890" customFormat="1" ht="15.65" customHeight="1">
      <c r="B199" s="1953"/>
      <c r="C199" s="1143" t="s">
        <v>439</v>
      </c>
      <c r="D199" s="1143">
        <v>14</v>
      </c>
      <c r="E199" s="1143">
        <v>1000</v>
      </c>
      <c r="F199" s="1160"/>
      <c r="G199" s="1149"/>
      <c r="H199" s="1149"/>
      <c r="I199" s="1149"/>
      <c r="J199" s="1149"/>
      <c r="K199" s="1149"/>
      <c r="L199" s="1149"/>
      <c r="M199" s="1149"/>
      <c r="N199" s="1149"/>
      <c r="O199" s="1149"/>
      <c r="P199" s="328"/>
    </row>
    <row r="200" spans="2:16" s="890" customFormat="1" ht="15.65" customHeight="1">
      <c r="B200" s="1953"/>
      <c r="C200" s="1143" t="s">
        <v>679</v>
      </c>
      <c r="D200" s="1143">
        <v>10</v>
      </c>
      <c r="E200" s="1143">
        <v>1000</v>
      </c>
      <c r="F200" s="1160"/>
      <c r="G200" s="1149"/>
      <c r="H200" s="1149"/>
      <c r="I200" s="1149"/>
      <c r="J200" s="1149"/>
      <c r="K200" s="1149"/>
      <c r="L200" s="1149"/>
      <c r="M200" s="1149"/>
      <c r="N200" s="1149"/>
      <c r="O200" s="1149"/>
      <c r="P200" s="328"/>
    </row>
    <row r="201" spans="2:16" s="890" customFormat="1" ht="15.65" customHeight="1">
      <c r="B201" s="1953"/>
      <c r="C201" s="1143" t="s">
        <v>496</v>
      </c>
      <c r="D201" s="1143">
        <v>6.5</v>
      </c>
      <c r="E201" s="1143">
        <v>1000</v>
      </c>
      <c r="F201" s="1160"/>
      <c r="G201" s="1150"/>
      <c r="H201" s="1150"/>
      <c r="I201" s="1150"/>
      <c r="J201" s="1150"/>
      <c r="K201" s="1150"/>
      <c r="L201" s="1150"/>
      <c r="M201" s="1150"/>
      <c r="N201" s="1150"/>
      <c r="O201" s="1150"/>
      <c r="P201" s="328"/>
    </row>
    <row r="202" spans="2:16" s="890" customFormat="1" ht="15.65" customHeight="1">
      <c r="B202" s="1953"/>
      <c r="C202" s="1143" t="s">
        <v>1394</v>
      </c>
      <c r="D202" s="1143">
        <v>10.5</v>
      </c>
      <c r="E202" s="1143">
        <v>1000</v>
      </c>
      <c r="F202" s="1160"/>
      <c r="G202" s="1150"/>
      <c r="H202" s="1150"/>
      <c r="I202" s="1150"/>
      <c r="J202" s="1150"/>
      <c r="K202" s="1150"/>
      <c r="L202" s="1150"/>
      <c r="M202" s="1150"/>
      <c r="N202" s="1150"/>
      <c r="O202" s="1150"/>
      <c r="P202" s="328"/>
    </row>
    <row r="203" spans="2:16" s="890" customFormat="1" ht="15.65" customHeight="1">
      <c r="B203" s="1953"/>
      <c r="C203" s="1143" t="s">
        <v>1395</v>
      </c>
      <c r="D203" s="1143">
        <v>14</v>
      </c>
      <c r="E203" s="1143">
        <v>1000</v>
      </c>
      <c r="F203" s="1160"/>
      <c r="G203" s="1150"/>
      <c r="H203" s="1150"/>
      <c r="I203" s="1150"/>
      <c r="J203" s="1150"/>
      <c r="K203" s="1150"/>
      <c r="L203" s="1150"/>
      <c r="M203" s="1150"/>
      <c r="N203" s="1150"/>
      <c r="O203" s="1150"/>
      <c r="P203" s="328"/>
    </row>
    <row r="204" spans="2:16" s="890" customFormat="1" ht="15.65" customHeight="1">
      <c r="B204" s="1953"/>
      <c r="C204" s="1143" t="s">
        <v>1396</v>
      </c>
      <c r="D204" s="1143">
        <v>19.5</v>
      </c>
      <c r="E204" s="1143">
        <v>1000</v>
      </c>
      <c r="F204" s="1160"/>
      <c r="G204" s="1150"/>
      <c r="H204" s="1150"/>
      <c r="I204" s="1150"/>
      <c r="J204" s="1150"/>
      <c r="K204" s="1150"/>
      <c r="L204" s="1150"/>
      <c r="M204" s="1150"/>
      <c r="N204" s="1150"/>
      <c r="O204" s="1150"/>
      <c r="P204" s="328"/>
    </row>
    <row r="205" spans="2:16" s="890" customFormat="1" ht="15.65" customHeight="1">
      <c r="B205" s="1953"/>
      <c r="C205" s="1143" t="s">
        <v>1397</v>
      </c>
      <c r="D205" s="1143">
        <v>10</v>
      </c>
      <c r="E205" s="1143">
        <v>1000</v>
      </c>
      <c r="F205" s="1160"/>
      <c r="G205" s="1150"/>
      <c r="H205" s="1150"/>
      <c r="I205" s="1150"/>
      <c r="J205" s="1150"/>
      <c r="K205" s="1150"/>
      <c r="L205" s="1150"/>
      <c r="M205" s="1150"/>
      <c r="N205" s="1150"/>
      <c r="O205" s="1150"/>
      <c r="P205" s="328"/>
    </row>
    <row r="206" spans="2:16" s="890" customFormat="1" ht="15.65" customHeight="1">
      <c r="B206" s="1953"/>
      <c r="C206" s="1143" t="s">
        <v>1398</v>
      </c>
      <c r="D206" s="1143">
        <v>14.5</v>
      </c>
      <c r="E206" s="1143">
        <v>1000</v>
      </c>
      <c r="F206" s="1160"/>
      <c r="G206" s="1150"/>
      <c r="H206" s="1150"/>
      <c r="I206" s="1150"/>
      <c r="J206" s="1150"/>
      <c r="K206" s="1150"/>
      <c r="L206" s="1150"/>
      <c r="M206" s="1150"/>
      <c r="N206" s="1150"/>
      <c r="O206" s="1150"/>
      <c r="P206" s="328"/>
    </row>
    <row r="207" spans="2:16" s="890" customFormat="1" ht="15.65" customHeight="1">
      <c r="B207" s="1953"/>
      <c r="C207" s="1143" t="s">
        <v>1399</v>
      </c>
      <c r="D207" s="1143">
        <v>13.5</v>
      </c>
      <c r="E207" s="1143">
        <v>1000</v>
      </c>
      <c r="F207" s="1160"/>
      <c r="G207" s="1150"/>
      <c r="H207" s="1150"/>
      <c r="I207" s="1150"/>
      <c r="J207" s="1150"/>
      <c r="K207" s="1150"/>
      <c r="L207" s="1150"/>
      <c r="M207" s="1150"/>
      <c r="N207" s="1150"/>
      <c r="O207" s="1150"/>
      <c r="P207" s="328"/>
    </row>
    <row r="208" spans="2:16" s="890" customFormat="1" ht="15.65" customHeight="1">
      <c r="B208" s="1953"/>
      <c r="C208" s="1143" t="s">
        <v>1400</v>
      </c>
      <c r="D208" s="1143">
        <v>9.5</v>
      </c>
      <c r="E208" s="1143">
        <v>1000</v>
      </c>
      <c r="F208" s="1160"/>
      <c r="G208" s="1150"/>
      <c r="H208" s="1150"/>
      <c r="I208" s="1150"/>
      <c r="J208" s="1150"/>
      <c r="K208" s="1150"/>
      <c r="L208" s="1150"/>
      <c r="M208" s="1150"/>
      <c r="N208" s="1150"/>
      <c r="O208" s="1150"/>
      <c r="P208" s="328"/>
    </row>
    <row r="209" spans="2:16" s="890" customFormat="1" ht="15.65" customHeight="1">
      <c r="B209" s="1953"/>
      <c r="C209" s="1143" t="s">
        <v>497</v>
      </c>
      <c r="D209" s="1143">
        <v>8.5</v>
      </c>
      <c r="E209" s="1143">
        <v>1000</v>
      </c>
      <c r="F209" s="1160"/>
      <c r="G209" s="1150"/>
      <c r="H209" s="1150"/>
      <c r="I209" s="1150"/>
      <c r="J209" s="1150"/>
      <c r="K209" s="1150"/>
      <c r="L209" s="1150"/>
      <c r="M209" s="1150"/>
      <c r="N209" s="1150"/>
      <c r="O209" s="1150"/>
      <c r="P209" s="328"/>
    </row>
    <row r="210" spans="2:16" s="890" customFormat="1" ht="15.65" customHeight="1">
      <c r="B210" s="1953"/>
      <c r="C210" s="1143" t="s">
        <v>1401</v>
      </c>
      <c r="D210" s="1143">
        <v>14.5</v>
      </c>
      <c r="E210" s="1143">
        <v>1000</v>
      </c>
      <c r="F210" s="1160"/>
      <c r="G210" s="1150"/>
      <c r="H210" s="1150"/>
      <c r="I210" s="1150"/>
      <c r="J210" s="1150"/>
      <c r="K210" s="1150"/>
      <c r="L210" s="1150"/>
      <c r="M210" s="1150"/>
      <c r="N210" s="1150"/>
      <c r="O210" s="1150"/>
      <c r="P210" s="328"/>
    </row>
    <row r="211" spans="2:16" s="890" customFormat="1" ht="15.65" customHeight="1">
      <c r="B211" s="1953"/>
      <c r="C211" s="1143" t="s">
        <v>456</v>
      </c>
      <c r="D211" s="1143">
        <v>14</v>
      </c>
      <c r="E211" s="1143">
        <v>1000</v>
      </c>
      <c r="F211" s="1160"/>
      <c r="G211" s="1150"/>
      <c r="H211" s="1150"/>
      <c r="I211" s="1150"/>
      <c r="J211" s="1150"/>
      <c r="K211" s="1150"/>
      <c r="L211" s="1150"/>
      <c r="M211" s="1150"/>
      <c r="N211" s="1150"/>
      <c r="O211" s="1150"/>
      <c r="P211" s="328"/>
    </row>
    <row r="212" spans="2:16" s="890" customFormat="1" ht="15.65" customHeight="1">
      <c r="B212" s="1954"/>
      <c r="C212" s="1143" t="s">
        <v>1402</v>
      </c>
      <c r="D212" s="1143">
        <v>8.5</v>
      </c>
      <c r="E212" s="1143">
        <v>1000</v>
      </c>
      <c r="F212" s="1161"/>
      <c r="G212" s="1150"/>
      <c r="H212" s="1150"/>
      <c r="I212" s="1150"/>
      <c r="J212" s="1150"/>
      <c r="K212" s="1150"/>
      <c r="L212" s="1150"/>
      <c r="M212" s="1150"/>
      <c r="N212" s="1150"/>
      <c r="O212" s="1150"/>
      <c r="P212" s="328"/>
    </row>
    <row r="213" spans="2:16" s="29" customFormat="1" ht="15.65" customHeight="1">
      <c r="B213" s="1401"/>
      <c r="C213" s="69"/>
      <c r="D213" s="70"/>
      <c r="E213" s="71"/>
      <c r="F213" s="71"/>
      <c r="G213" s="72"/>
      <c r="H213" s="67"/>
      <c r="I213" s="493"/>
      <c r="J213" s="493"/>
      <c r="K213" s="493"/>
      <c r="L213" s="493"/>
      <c r="M213" s="643"/>
      <c r="N213" s="80"/>
      <c r="O213" s="80"/>
      <c r="P213" s="649"/>
    </row>
    <row r="214" spans="2:16" s="29" customFormat="1" ht="15.65" customHeight="1">
      <c r="B214" s="1402" t="s">
        <v>649</v>
      </c>
      <c r="C214" s="644"/>
      <c r="D214" s="496"/>
      <c r="E214" s="645"/>
      <c r="F214" s="496"/>
      <c r="G214" s="665"/>
      <c r="H214" s="646"/>
      <c r="I214" s="646"/>
      <c r="J214" s="646"/>
      <c r="K214" s="646"/>
      <c r="L214" s="646"/>
      <c r="M214" s="646"/>
      <c r="N214" s="646"/>
      <c r="O214" s="646"/>
      <c r="P214" s="649"/>
    </row>
    <row r="215" spans="2:16" s="29" customFormat="1" ht="15.65" customHeight="1">
      <c r="B215" s="1403" t="s">
        <v>703</v>
      </c>
      <c r="C215" s="501" t="s">
        <v>648</v>
      </c>
      <c r="D215" s="501"/>
      <c r="E215" s="501"/>
      <c r="F215" s="501"/>
      <c r="G215" s="707"/>
      <c r="H215" s="646"/>
      <c r="I215" s="646"/>
      <c r="J215" s="646"/>
      <c r="K215" s="646"/>
      <c r="L215" s="646"/>
      <c r="M215" s="646"/>
      <c r="N215" s="646"/>
      <c r="O215" s="646"/>
      <c r="P215" s="649"/>
    </row>
    <row r="216" spans="2:16" s="29" customFormat="1" ht="15.65" customHeight="1">
      <c r="B216" s="1404"/>
      <c r="C216" s="593" t="s">
        <v>53</v>
      </c>
      <c r="D216" s="593" t="s">
        <v>54</v>
      </c>
      <c r="E216" s="502" t="s">
        <v>55</v>
      </c>
      <c r="F216" s="502" t="s">
        <v>56</v>
      </c>
      <c r="G216" s="1053"/>
      <c r="H216" s="646"/>
      <c r="I216" s="646"/>
      <c r="J216" s="646"/>
      <c r="K216" s="646"/>
      <c r="L216" s="646"/>
      <c r="M216" s="646"/>
      <c r="N216" s="646"/>
      <c r="O216" s="646"/>
      <c r="P216" s="649"/>
    </row>
    <row r="217" spans="2:16" s="29" customFormat="1" ht="15.65" customHeight="1">
      <c r="B217" s="1405" t="s">
        <v>417</v>
      </c>
      <c r="C217" s="901">
        <f t="shared" ref="C217:F218" si="10">C20</f>
        <v>43</v>
      </c>
      <c r="D217" s="901">
        <f t="shared" si="10"/>
        <v>43</v>
      </c>
      <c r="E217" s="901">
        <f t="shared" si="10"/>
        <v>43</v>
      </c>
      <c r="F217" s="901">
        <f t="shared" si="10"/>
        <v>43</v>
      </c>
      <c r="G217" s="1054"/>
      <c r="H217" s="646"/>
      <c r="I217" s="704"/>
      <c r="J217" s="703"/>
      <c r="K217" s="703"/>
      <c r="L217" s="646"/>
      <c r="M217" s="646"/>
      <c r="N217" s="646"/>
      <c r="O217" s="646"/>
      <c r="P217" s="649"/>
    </row>
    <row r="218" spans="2:16" s="29" customFormat="1" ht="15.65" customHeight="1">
      <c r="B218" s="1405" t="s">
        <v>437</v>
      </c>
      <c r="C218" s="901">
        <f t="shared" si="10"/>
        <v>48</v>
      </c>
      <c r="D218" s="901">
        <f t="shared" si="10"/>
        <v>48</v>
      </c>
      <c r="E218" s="901">
        <f t="shared" si="10"/>
        <v>47</v>
      </c>
      <c r="F218" s="901">
        <f t="shared" si="10"/>
        <v>46</v>
      </c>
      <c r="G218" s="1055"/>
      <c r="H218" s="646"/>
      <c r="I218" s="705"/>
      <c r="J218" s="701"/>
      <c r="K218" s="646"/>
      <c r="L218" s="646"/>
      <c r="M218" s="646"/>
      <c r="N218" s="646"/>
      <c r="O218" s="646"/>
      <c r="P218" s="649"/>
    </row>
    <row r="219" spans="2:16" s="29" customFormat="1" ht="15.65" customHeight="1">
      <c r="B219" s="1405" t="s">
        <v>452</v>
      </c>
      <c r="C219" s="901">
        <f>C20</f>
        <v>43</v>
      </c>
      <c r="D219" s="901">
        <f>D20</f>
        <v>43</v>
      </c>
      <c r="E219" s="901">
        <f>E20</f>
        <v>43</v>
      </c>
      <c r="F219" s="901">
        <f>F20</f>
        <v>43</v>
      </c>
      <c r="G219" s="1056"/>
      <c r="H219" s="648"/>
      <c r="I219" s="706"/>
      <c r="J219" s="702"/>
      <c r="K219" s="647"/>
      <c r="L219" s="647"/>
      <c r="M219" s="647"/>
      <c r="N219" s="646"/>
      <c r="O219" s="646"/>
      <c r="P219" s="649"/>
    </row>
    <row r="220" spans="2:16" s="1062" customFormat="1" ht="15.65" customHeight="1">
      <c r="B220" s="1406" t="s">
        <v>1407</v>
      </c>
      <c r="C220" s="1058" t="s">
        <v>1403</v>
      </c>
      <c r="D220" s="1058" t="s">
        <v>1406</v>
      </c>
      <c r="E220" s="1059"/>
      <c r="F220" s="1058" t="s">
        <v>1407</v>
      </c>
      <c r="G220" s="1058" t="s">
        <v>1403</v>
      </c>
      <c r="H220" s="1058" t="s">
        <v>1406</v>
      </c>
      <c r="I220" s="1060"/>
      <c r="J220" s="1058" t="s">
        <v>1407</v>
      </c>
      <c r="K220" s="1058" t="s">
        <v>1403</v>
      </c>
      <c r="L220" s="1058" t="s">
        <v>1406</v>
      </c>
      <c r="M220" s="1061"/>
      <c r="N220" s="1058" t="s">
        <v>1407</v>
      </c>
      <c r="O220" s="1058" t="s">
        <v>1403</v>
      </c>
      <c r="P220" s="1058" t="s">
        <v>1406</v>
      </c>
    </row>
    <row r="221" spans="2:16" s="1062" customFormat="1" ht="15.65" customHeight="1">
      <c r="B221" s="1407" t="s">
        <v>1342</v>
      </c>
      <c r="C221" s="1261">
        <v>2</v>
      </c>
      <c r="D221" s="1057" t="s">
        <v>1040</v>
      </c>
      <c r="E221" s="1060"/>
      <c r="F221" s="1274" t="s">
        <v>460</v>
      </c>
      <c r="G221" s="1277">
        <v>4</v>
      </c>
      <c r="H221" s="1274" t="s">
        <v>515</v>
      </c>
      <c r="I221" s="1278"/>
      <c r="J221" s="1274" t="s">
        <v>517</v>
      </c>
      <c r="K221" s="1277">
        <v>5</v>
      </c>
      <c r="L221" s="1274" t="s">
        <v>1040</v>
      </c>
      <c r="M221" s="1063"/>
      <c r="N221" s="1274" t="s">
        <v>517</v>
      </c>
      <c r="O221" s="1277">
        <v>5</v>
      </c>
      <c r="P221" s="1274" t="s">
        <v>1040</v>
      </c>
    </row>
    <row r="222" spans="2:16" s="1062" customFormat="1" ht="15.65" customHeight="1">
      <c r="B222" s="1408" t="s">
        <v>1342</v>
      </c>
      <c r="C222" s="1261">
        <v>4.5</v>
      </c>
      <c r="D222" s="1064" t="s">
        <v>417</v>
      </c>
      <c r="E222" s="1060"/>
      <c r="F222" s="1275" t="s">
        <v>460</v>
      </c>
      <c r="G222" s="1277">
        <v>6</v>
      </c>
      <c r="H222" s="1275" t="s">
        <v>417</v>
      </c>
      <c r="I222" s="1278"/>
      <c r="J222" s="1275" t="s">
        <v>517</v>
      </c>
      <c r="K222" s="1277">
        <v>3.5</v>
      </c>
      <c r="L222" s="1275" t="s">
        <v>515</v>
      </c>
      <c r="M222" s="1063"/>
      <c r="N222" s="1275" t="s">
        <v>517</v>
      </c>
      <c r="O222" s="1277">
        <v>3.5</v>
      </c>
      <c r="P222" s="1275" t="s">
        <v>515</v>
      </c>
    </row>
    <row r="223" spans="2:16" s="1062" customFormat="1" ht="15.65" customHeight="1">
      <c r="B223" s="1408" t="s">
        <v>1336</v>
      </c>
      <c r="C223" s="1261">
        <v>4.5</v>
      </c>
      <c r="D223" s="1064" t="s">
        <v>515</v>
      </c>
      <c r="E223" s="1060"/>
      <c r="F223" s="1274" t="s">
        <v>460</v>
      </c>
      <c r="G223" s="1277">
        <v>4</v>
      </c>
      <c r="H223" s="1274" t="s">
        <v>452</v>
      </c>
      <c r="I223" s="1278"/>
      <c r="J223" s="1275" t="s">
        <v>517</v>
      </c>
      <c r="K223" s="1277">
        <v>7</v>
      </c>
      <c r="L223" s="1275" t="s">
        <v>417</v>
      </c>
      <c r="M223" s="1063"/>
      <c r="N223" s="1275" t="s">
        <v>517</v>
      </c>
      <c r="O223" s="1277">
        <v>7</v>
      </c>
      <c r="P223" s="1275" t="s">
        <v>417</v>
      </c>
    </row>
    <row r="224" spans="2:16" s="1062" customFormat="1" ht="15.65" customHeight="1">
      <c r="B224" s="1408" t="s">
        <v>1336</v>
      </c>
      <c r="C224" s="1261">
        <v>8</v>
      </c>
      <c r="D224" s="1064" t="s">
        <v>417</v>
      </c>
      <c r="E224" s="1060"/>
      <c r="F224" s="1274" t="s">
        <v>460</v>
      </c>
      <c r="G224" s="1277">
        <v>3.5</v>
      </c>
      <c r="H224" s="1274" t="s">
        <v>437</v>
      </c>
      <c r="I224" s="1278"/>
      <c r="J224" s="1276" t="s">
        <v>517</v>
      </c>
      <c r="K224" s="1277">
        <v>7.5</v>
      </c>
      <c r="L224" s="1276" t="s">
        <v>452</v>
      </c>
      <c r="M224" s="1063"/>
      <c r="N224" s="1276" t="s">
        <v>517</v>
      </c>
      <c r="O224" s="1277">
        <v>7.5</v>
      </c>
      <c r="P224" s="1276" t="s">
        <v>452</v>
      </c>
    </row>
    <row r="225" spans="2:16" s="1062" customFormat="1" ht="15.65" customHeight="1">
      <c r="B225" s="1408" t="s">
        <v>1336</v>
      </c>
      <c r="C225" s="1261">
        <v>7</v>
      </c>
      <c r="D225" s="1064" t="s">
        <v>452</v>
      </c>
      <c r="E225" s="1060"/>
      <c r="F225" s="1274" t="s">
        <v>460</v>
      </c>
      <c r="G225" s="1277">
        <v>5.5</v>
      </c>
      <c r="H225" s="1274" t="s">
        <v>453</v>
      </c>
      <c r="I225" s="1278"/>
      <c r="J225" s="1275" t="s">
        <v>517</v>
      </c>
      <c r="K225" s="1277">
        <v>2</v>
      </c>
      <c r="L225" s="1275" t="s">
        <v>437</v>
      </c>
      <c r="M225" s="1063"/>
      <c r="N225" s="1275" t="s">
        <v>517</v>
      </c>
      <c r="O225" s="1277">
        <v>2</v>
      </c>
      <c r="P225" s="1275" t="s">
        <v>437</v>
      </c>
    </row>
    <row r="226" spans="2:16" s="1066" customFormat="1" ht="15.65" customHeight="1">
      <c r="B226" s="1408" t="s">
        <v>508</v>
      </c>
      <c r="C226" s="1261">
        <v>3.5</v>
      </c>
      <c r="D226" s="1064" t="s">
        <v>417</v>
      </c>
      <c r="E226" s="1060"/>
      <c r="F226" s="1279" t="s">
        <v>454</v>
      </c>
      <c r="G226" s="1277">
        <v>1</v>
      </c>
      <c r="H226" s="1279" t="s">
        <v>515</v>
      </c>
      <c r="I226" s="1278"/>
      <c r="J226" s="1275" t="s">
        <v>517</v>
      </c>
      <c r="K226" s="1277">
        <v>8</v>
      </c>
      <c r="L226" s="1275" t="s">
        <v>453</v>
      </c>
      <c r="M226" s="1063"/>
      <c r="N226" s="1275" t="s">
        <v>517</v>
      </c>
      <c r="O226" s="1277">
        <v>8</v>
      </c>
      <c r="P226" s="1275" t="s">
        <v>453</v>
      </c>
    </row>
    <row r="227" spans="2:16" s="1066" customFormat="1" ht="15.65" customHeight="1">
      <c r="B227" s="1407" t="s">
        <v>438</v>
      </c>
      <c r="C227" s="1261">
        <v>3</v>
      </c>
      <c r="D227" s="1057" t="s">
        <v>454</v>
      </c>
      <c r="E227" s="1060"/>
      <c r="F227" s="1279" t="s">
        <v>454</v>
      </c>
      <c r="G227" s="1277">
        <v>5.5</v>
      </c>
      <c r="H227" s="1279" t="s">
        <v>417</v>
      </c>
      <c r="I227" s="1278"/>
      <c r="J227" s="1276" t="s">
        <v>520</v>
      </c>
      <c r="K227" s="1277">
        <v>5</v>
      </c>
      <c r="L227" s="1276" t="s">
        <v>1040</v>
      </c>
      <c r="M227" s="1063"/>
      <c r="N227" s="1276" t="s">
        <v>520</v>
      </c>
      <c r="O227" s="1277">
        <v>5</v>
      </c>
      <c r="P227" s="1276" t="s">
        <v>1040</v>
      </c>
    </row>
    <row r="228" spans="2:16" s="1066" customFormat="1" ht="15.65" customHeight="1">
      <c r="B228" s="1407" t="s">
        <v>438</v>
      </c>
      <c r="C228" s="1261">
        <v>3</v>
      </c>
      <c r="D228" s="1057" t="s">
        <v>515</v>
      </c>
      <c r="E228" s="1060"/>
      <c r="F228" s="1279" t="s">
        <v>454</v>
      </c>
      <c r="G228" s="1277">
        <v>4</v>
      </c>
      <c r="H228" s="1279" t="s">
        <v>452</v>
      </c>
      <c r="I228" s="1278"/>
      <c r="J228" s="1276" t="s">
        <v>520</v>
      </c>
      <c r="K228" s="1277">
        <v>4</v>
      </c>
      <c r="L228" s="1276" t="s">
        <v>515</v>
      </c>
      <c r="M228" s="1063"/>
      <c r="N228" s="1276" t="s">
        <v>520</v>
      </c>
      <c r="O228" s="1277">
        <v>4</v>
      </c>
      <c r="P228" s="1276" t="s">
        <v>515</v>
      </c>
    </row>
    <row r="229" spans="2:16" s="1066" customFormat="1" ht="15.65" customHeight="1">
      <c r="B229" s="1407" t="s">
        <v>438</v>
      </c>
      <c r="C229" s="1261">
        <v>3</v>
      </c>
      <c r="D229" s="1057" t="s">
        <v>1040</v>
      </c>
      <c r="E229" s="1060"/>
      <c r="F229" s="1279" t="s">
        <v>454</v>
      </c>
      <c r="G229" s="1277">
        <v>3</v>
      </c>
      <c r="H229" s="1279" t="s">
        <v>437</v>
      </c>
      <c r="I229" s="1278"/>
      <c r="J229" s="1275" t="s">
        <v>520</v>
      </c>
      <c r="K229" s="1277">
        <v>8</v>
      </c>
      <c r="L229" s="1275" t="s">
        <v>452</v>
      </c>
      <c r="M229" s="1063"/>
      <c r="N229" s="1275" t="s">
        <v>520</v>
      </c>
      <c r="O229" s="1277">
        <v>8</v>
      </c>
      <c r="P229" s="1275" t="s">
        <v>452</v>
      </c>
    </row>
    <row r="230" spans="2:16" s="1066" customFormat="1" ht="17.25" customHeight="1">
      <c r="B230" s="1408" t="s">
        <v>438</v>
      </c>
      <c r="C230" s="1261">
        <v>3</v>
      </c>
      <c r="D230" s="1064" t="s">
        <v>417</v>
      </c>
      <c r="E230" s="1060"/>
      <c r="F230" s="1279" t="s">
        <v>454</v>
      </c>
      <c r="G230" s="1277">
        <v>6</v>
      </c>
      <c r="H230" s="1279" t="s">
        <v>453</v>
      </c>
      <c r="I230" s="1278"/>
      <c r="J230" s="1275" t="s">
        <v>520</v>
      </c>
      <c r="K230" s="1277">
        <v>4.5</v>
      </c>
      <c r="L230" s="1275" t="s">
        <v>417</v>
      </c>
      <c r="M230" s="1063"/>
      <c r="N230" s="1275" t="s">
        <v>520</v>
      </c>
      <c r="O230" s="1277">
        <v>4.5</v>
      </c>
      <c r="P230" s="1275" t="s">
        <v>417</v>
      </c>
    </row>
    <row r="231" spans="2:16" s="1066" customFormat="1" ht="15.65" customHeight="1">
      <c r="B231" s="1408" t="s">
        <v>438</v>
      </c>
      <c r="C231" s="1261">
        <v>6.5</v>
      </c>
      <c r="D231" s="1064" t="s">
        <v>452</v>
      </c>
      <c r="E231" s="1060"/>
      <c r="F231" s="1275" t="s">
        <v>514</v>
      </c>
      <c r="G231" s="1277">
        <v>3.5</v>
      </c>
      <c r="H231" s="1275" t="s">
        <v>437</v>
      </c>
      <c r="I231" s="1278"/>
      <c r="J231" s="1275" t="s">
        <v>520</v>
      </c>
      <c r="K231" s="1277">
        <v>4.5</v>
      </c>
      <c r="L231" s="1275" t="s">
        <v>437</v>
      </c>
      <c r="M231" s="1063"/>
      <c r="N231" s="1275" t="s">
        <v>520</v>
      </c>
      <c r="O231" s="1277">
        <v>4.5</v>
      </c>
      <c r="P231" s="1275" t="s">
        <v>437</v>
      </c>
    </row>
    <row r="232" spans="2:16" s="1066" customFormat="1" ht="15.65" customHeight="1">
      <c r="B232" s="1408" t="s">
        <v>438</v>
      </c>
      <c r="C232" s="1261">
        <v>3.5</v>
      </c>
      <c r="D232" s="1064" t="s">
        <v>437</v>
      </c>
      <c r="E232" s="1060"/>
      <c r="F232" s="1274" t="s">
        <v>478</v>
      </c>
      <c r="G232" s="1277">
        <v>4</v>
      </c>
      <c r="H232" s="1274" t="s">
        <v>1040</v>
      </c>
      <c r="I232" s="1278"/>
      <c r="J232" s="1274" t="s">
        <v>472</v>
      </c>
      <c r="K232" s="1277">
        <v>3.5</v>
      </c>
      <c r="L232" s="1274" t="s">
        <v>1040</v>
      </c>
      <c r="M232" s="1063"/>
      <c r="N232" s="1274" t="s">
        <v>472</v>
      </c>
      <c r="O232" s="1277">
        <v>3.5</v>
      </c>
      <c r="P232" s="1274" t="s">
        <v>1040</v>
      </c>
    </row>
    <row r="233" spans="2:16" s="1066" customFormat="1" ht="15.65" customHeight="1">
      <c r="B233" s="1408" t="s">
        <v>483</v>
      </c>
      <c r="C233" s="1261">
        <v>2</v>
      </c>
      <c r="D233" s="1064" t="s">
        <v>515</v>
      </c>
      <c r="E233" s="1060"/>
      <c r="F233" s="1275" t="s">
        <v>478</v>
      </c>
      <c r="G233" s="1277">
        <v>2.5</v>
      </c>
      <c r="H233" s="1275" t="s">
        <v>471</v>
      </c>
      <c r="I233" s="1278"/>
      <c r="J233" s="1275" t="s">
        <v>472</v>
      </c>
      <c r="K233" s="1277">
        <v>5.5</v>
      </c>
      <c r="L233" s="1275" t="s">
        <v>417</v>
      </c>
      <c r="M233" s="1063"/>
      <c r="N233" s="1275" t="s">
        <v>472</v>
      </c>
      <c r="O233" s="1277">
        <v>5.5</v>
      </c>
      <c r="P233" s="1275" t="s">
        <v>417</v>
      </c>
    </row>
    <row r="234" spans="2:16" s="1066" customFormat="1" ht="15.65" customHeight="1">
      <c r="B234" s="1408" t="s">
        <v>483</v>
      </c>
      <c r="C234" s="1261">
        <v>7.5</v>
      </c>
      <c r="D234" s="1064" t="s">
        <v>417</v>
      </c>
      <c r="E234" s="1060"/>
      <c r="F234" s="1275" t="s">
        <v>478</v>
      </c>
      <c r="G234" s="1277">
        <v>3.5</v>
      </c>
      <c r="H234" s="1275" t="s">
        <v>417</v>
      </c>
      <c r="I234" s="1278"/>
      <c r="J234" s="1274" t="s">
        <v>484</v>
      </c>
      <c r="K234" s="1277">
        <v>2.5</v>
      </c>
      <c r="L234" s="1274" t="s">
        <v>454</v>
      </c>
      <c r="M234" s="1063"/>
      <c r="N234" s="1274" t="s">
        <v>484</v>
      </c>
      <c r="O234" s="1277">
        <v>2.5</v>
      </c>
      <c r="P234" s="1274" t="s">
        <v>454</v>
      </c>
    </row>
    <row r="235" spans="2:16" s="1066" customFormat="1" ht="15.65" customHeight="1">
      <c r="B235" s="1408" t="s">
        <v>483</v>
      </c>
      <c r="C235" s="1261">
        <v>6</v>
      </c>
      <c r="D235" s="1064" t="s">
        <v>452</v>
      </c>
      <c r="E235" s="1060"/>
      <c r="F235" s="1275" t="s">
        <v>478</v>
      </c>
      <c r="G235" s="1277">
        <v>2</v>
      </c>
      <c r="H235" s="1275" t="s">
        <v>437</v>
      </c>
      <c r="I235" s="1278"/>
      <c r="J235" s="1274" t="s">
        <v>484</v>
      </c>
      <c r="K235" s="1277">
        <v>3.5</v>
      </c>
      <c r="L235" s="1274" t="s">
        <v>471</v>
      </c>
      <c r="M235" s="1063"/>
      <c r="N235" s="1274" t="s">
        <v>484</v>
      </c>
      <c r="O235" s="1277">
        <v>3.5</v>
      </c>
      <c r="P235" s="1274" t="s">
        <v>471</v>
      </c>
    </row>
    <row r="236" spans="2:16" s="1066" customFormat="1" ht="15.65" customHeight="1">
      <c r="B236" s="1408" t="s">
        <v>483</v>
      </c>
      <c r="C236" s="1261">
        <v>5</v>
      </c>
      <c r="D236" s="1064" t="s">
        <v>437</v>
      </c>
      <c r="E236" s="1060"/>
      <c r="F236" s="1275" t="s">
        <v>478</v>
      </c>
      <c r="G236" s="1277">
        <v>5.5</v>
      </c>
      <c r="H236" s="1275" t="s">
        <v>474</v>
      </c>
      <c r="I236" s="1278"/>
      <c r="J236" s="1274" t="s">
        <v>484</v>
      </c>
      <c r="K236" s="1277">
        <v>3</v>
      </c>
      <c r="L236" s="1274" t="s">
        <v>515</v>
      </c>
      <c r="M236" s="1063"/>
      <c r="N236" s="1274" t="s">
        <v>484</v>
      </c>
      <c r="O236" s="1277">
        <v>3</v>
      </c>
      <c r="P236" s="1274" t="s">
        <v>515</v>
      </c>
    </row>
    <row r="237" spans="2:16" s="1066" customFormat="1" ht="15.65" customHeight="1">
      <c r="B237" s="1408" t="s">
        <v>505</v>
      </c>
      <c r="C237" s="1261">
        <v>2</v>
      </c>
      <c r="D237" s="1064" t="s">
        <v>471</v>
      </c>
      <c r="E237" s="1060"/>
      <c r="F237" s="1275" t="s">
        <v>1040</v>
      </c>
      <c r="G237" s="1277">
        <v>4</v>
      </c>
      <c r="H237" s="1275" t="s">
        <v>437</v>
      </c>
      <c r="I237" s="1278"/>
      <c r="J237" s="1276" t="s">
        <v>484</v>
      </c>
      <c r="K237" s="1277">
        <v>5.5</v>
      </c>
      <c r="L237" s="1276" t="s">
        <v>417</v>
      </c>
      <c r="M237" s="1063"/>
      <c r="N237" s="1276" t="s">
        <v>484</v>
      </c>
      <c r="O237" s="1277">
        <v>5.5</v>
      </c>
      <c r="P237" s="1276" t="s">
        <v>417</v>
      </c>
    </row>
    <row r="238" spans="2:16" s="1066" customFormat="1" ht="15.65" customHeight="1">
      <c r="B238" s="1408" t="s">
        <v>505</v>
      </c>
      <c r="C238" s="1261">
        <v>2.5</v>
      </c>
      <c r="D238" s="1064" t="s">
        <v>417</v>
      </c>
      <c r="E238" s="1060"/>
      <c r="F238" s="1274" t="s">
        <v>461</v>
      </c>
      <c r="G238" s="1277">
        <v>2.5</v>
      </c>
      <c r="H238" s="1274" t="s">
        <v>454</v>
      </c>
      <c r="I238" s="1278"/>
      <c r="J238" s="1275" t="s">
        <v>484</v>
      </c>
      <c r="K238" s="1277">
        <v>7.5</v>
      </c>
      <c r="L238" s="1275" t="s">
        <v>452</v>
      </c>
      <c r="M238" s="1063"/>
      <c r="N238" s="1275" t="s">
        <v>484</v>
      </c>
      <c r="O238" s="1277">
        <v>7.5</v>
      </c>
      <c r="P238" s="1275" t="s">
        <v>452</v>
      </c>
    </row>
    <row r="239" spans="2:16" s="1066" customFormat="1" ht="15.65" customHeight="1">
      <c r="B239" s="1408" t="s">
        <v>521</v>
      </c>
      <c r="C239" s="1261">
        <v>4.5</v>
      </c>
      <c r="D239" s="1064" t="s">
        <v>515</v>
      </c>
      <c r="E239" s="1060"/>
      <c r="F239" s="1274" t="s">
        <v>461</v>
      </c>
      <c r="G239" s="1277">
        <v>3.5</v>
      </c>
      <c r="H239" s="1274" t="s">
        <v>515</v>
      </c>
      <c r="I239" s="1278"/>
      <c r="J239" s="1274" t="s">
        <v>484</v>
      </c>
      <c r="K239" s="1277">
        <v>3</v>
      </c>
      <c r="L239" s="1274" t="s">
        <v>437</v>
      </c>
      <c r="M239" s="1063"/>
      <c r="N239" s="1274" t="s">
        <v>484</v>
      </c>
      <c r="O239" s="1277">
        <v>3</v>
      </c>
      <c r="P239" s="1274" t="s">
        <v>437</v>
      </c>
    </row>
    <row r="240" spans="2:16" s="1066" customFormat="1" ht="15.65" customHeight="1">
      <c r="B240" s="1408" t="s">
        <v>521</v>
      </c>
      <c r="C240" s="1261">
        <v>5.5</v>
      </c>
      <c r="D240" s="1064" t="s">
        <v>417</v>
      </c>
      <c r="E240" s="1060"/>
      <c r="F240" s="1275" t="s">
        <v>461</v>
      </c>
      <c r="G240" s="1277">
        <v>7.5</v>
      </c>
      <c r="H240" s="1275" t="s">
        <v>417</v>
      </c>
      <c r="I240" s="1278"/>
      <c r="J240" s="1274" t="s">
        <v>560</v>
      </c>
      <c r="K240" s="1277">
        <v>3.5</v>
      </c>
      <c r="L240" s="1274" t="s">
        <v>454</v>
      </c>
      <c r="M240" s="1063"/>
      <c r="N240" s="1274" t="s">
        <v>560</v>
      </c>
      <c r="O240" s="1277">
        <v>3.5</v>
      </c>
      <c r="P240" s="1274" t="s">
        <v>454</v>
      </c>
    </row>
    <row r="241" spans="2:16" s="1066" customFormat="1" ht="15.65" customHeight="1">
      <c r="B241" s="1408" t="s">
        <v>521</v>
      </c>
      <c r="C241" s="1261">
        <v>5</v>
      </c>
      <c r="D241" s="1064" t="s">
        <v>437</v>
      </c>
      <c r="E241" s="1060"/>
      <c r="F241" s="1274" t="s">
        <v>461</v>
      </c>
      <c r="G241" s="1277">
        <v>4</v>
      </c>
      <c r="H241" s="1274" t="s">
        <v>452</v>
      </c>
      <c r="I241" s="1278"/>
      <c r="J241" s="1274" t="s">
        <v>560</v>
      </c>
      <c r="K241" s="1277">
        <v>1.5</v>
      </c>
      <c r="L241" s="1274" t="s">
        <v>515</v>
      </c>
      <c r="M241" s="1063"/>
      <c r="N241" s="1274" t="s">
        <v>560</v>
      </c>
      <c r="O241" s="1277">
        <v>1.5</v>
      </c>
      <c r="P241" s="1274" t="s">
        <v>515</v>
      </c>
    </row>
    <row r="242" spans="2:16" s="1062" customFormat="1" ht="15.65" customHeight="1">
      <c r="B242" s="1407" t="s">
        <v>475</v>
      </c>
      <c r="C242" s="1261">
        <v>4</v>
      </c>
      <c r="D242" s="1064" t="s">
        <v>454</v>
      </c>
      <c r="E242" s="1060"/>
      <c r="F242" s="1275" t="s">
        <v>461</v>
      </c>
      <c r="G242" s="1277">
        <v>6</v>
      </c>
      <c r="H242" s="1275" t="s">
        <v>437</v>
      </c>
      <c r="I242" s="1278"/>
      <c r="J242" s="1275" t="s">
        <v>560</v>
      </c>
      <c r="K242" s="1277">
        <v>6.5</v>
      </c>
      <c r="L242" s="1275" t="s">
        <v>417</v>
      </c>
      <c r="M242" s="1063"/>
      <c r="N242" s="1275" t="s">
        <v>560</v>
      </c>
      <c r="O242" s="1277">
        <v>6.5</v>
      </c>
      <c r="P242" s="1275" t="s">
        <v>417</v>
      </c>
    </row>
    <row r="243" spans="2:16" s="1062" customFormat="1" ht="15.65" customHeight="1">
      <c r="B243" s="1407" t="s">
        <v>475</v>
      </c>
      <c r="C243" s="1261">
        <v>4</v>
      </c>
      <c r="D243" s="1057" t="s">
        <v>1040</v>
      </c>
      <c r="E243" s="1060"/>
      <c r="F243" s="1274" t="s">
        <v>461</v>
      </c>
      <c r="G243" s="1277">
        <v>6.5</v>
      </c>
      <c r="H243" s="1274" t="s">
        <v>453</v>
      </c>
      <c r="I243" s="1278"/>
      <c r="J243" s="1275" t="s">
        <v>560</v>
      </c>
      <c r="K243" s="1277">
        <v>7.5</v>
      </c>
      <c r="L243" s="1275" t="s">
        <v>452</v>
      </c>
      <c r="M243" s="1063"/>
      <c r="N243" s="1275" t="s">
        <v>560</v>
      </c>
      <c r="O243" s="1277">
        <v>7.5</v>
      </c>
      <c r="P243" s="1275" t="s">
        <v>452</v>
      </c>
    </row>
    <row r="244" spans="2:16" s="1062" customFormat="1" ht="15.65" customHeight="1">
      <c r="B244" s="1407" t="s">
        <v>475</v>
      </c>
      <c r="C244" s="1261">
        <v>3</v>
      </c>
      <c r="D244" s="1064" t="s">
        <v>471</v>
      </c>
      <c r="E244" s="1060"/>
      <c r="F244" s="1274" t="s">
        <v>1404</v>
      </c>
      <c r="G244" s="1277">
        <v>4.5</v>
      </c>
      <c r="H244" s="1274" t="s">
        <v>1040</v>
      </c>
      <c r="I244" s="1278"/>
      <c r="J244" s="1274" t="s">
        <v>481</v>
      </c>
      <c r="K244" s="1277">
        <v>4</v>
      </c>
      <c r="L244" s="1274" t="s">
        <v>1040</v>
      </c>
      <c r="M244" s="1063"/>
      <c r="N244" s="1274" t="s">
        <v>481</v>
      </c>
      <c r="O244" s="1277">
        <v>4</v>
      </c>
      <c r="P244" s="1274" t="s">
        <v>1040</v>
      </c>
    </row>
    <row r="245" spans="2:16" s="1062" customFormat="1" ht="15.65" customHeight="1">
      <c r="B245" s="1409" t="s">
        <v>475</v>
      </c>
      <c r="C245" s="1261">
        <v>4</v>
      </c>
      <c r="D245" s="1065" t="s">
        <v>515</v>
      </c>
      <c r="E245" s="1060"/>
      <c r="F245" s="1275" t="s">
        <v>1404</v>
      </c>
      <c r="G245" s="1277">
        <v>6.5</v>
      </c>
      <c r="H245" s="1275" t="s">
        <v>474</v>
      </c>
      <c r="I245" s="1278"/>
      <c r="J245" s="1274" t="s">
        <v>481</v>
      </c>
      <c r="K245" s="1277">
        <v>4</v>
      </c>
      <c r="L245" s="1277" t="s">
        <v>437</v>
      </c>
      <c r="M245" s="1063"/>
      <c r="N245" s="1274" t="s">
        <v>481</v>
      </c>
      <c r="O245" s="1277">
        <v>4</v>
      </c>
      <c r="P245" s="1277" t="s">
        <v>437</v>
      </c>
    </row>
    <row r="246" spans="2:16" s="1062" customFormat="1" ht="15.65" customHeight="1">
      <c r="B246" s="1407" t="s">
        <v>475</v>
      </c>
      <c r="C246" s="1261">
        <v>5.5</v>
      </c>
      <c r="D246" s="1064" t="s">
        <v>417</v>
      </c>
      <c r="E246" s="1060"/>
      <c r="F246" s="1275" t="s">
        <v>1040</v>
      </c>
      <c r="G246" s="1277">
        <v>1</v>
      </c>
      <c r="H246" s="1275" t="s">
        <v>471</v>
      </c>
      <c r="I246" s="1278"/>
      <c r="J246" s="1274" t="s">
        <v>481</v>
      </c>
      <c r="K246" s="1277">
        <v>4</v>
      </c>
      <c r="L246" s="1277" t="s">
        <v>515</v>
      </c>
      <c r="M246" s="1063"/>
      <c r="N246" s="1274" t="s">
        <v>481</v>
      </c>
      <c r="O246" s="1277">
        <v>4</v>
      </c>
      <c r="P246" s="1277" t="s">
        <v>515</v>
      </c>
    </row>
    <row r="247" spans="2:16" s="1062" customFormat="1" ht="15.65" customHeight="1">
      <c r="B247" s="1408" t="s">
        <v>475</v>
      </c>
      <c r="C247" s="1261">
        <v>9</v>
      </c>
      <c r="D247" s="1064" t="s">
        <v>452</v>
      </c>
      <c r="E247" s="1060"/>
      <c r="F247" s="1275" t="s">
        <v>1040</v>
      </c>
      <c r="G247" s="1277">
        <v>1.5</v>
      </c>
      <c r="H247" s="1275" t="s">
        <v>417</v>
      </c>
      <c r="I247" s="1278"/>
      <c r="J247" s="1274" t="s">
        <v>481</v>
      </c>
      <c r="K247" s="1277">
        <v>4</v>
      </c>
      <c r="L247" s="1277" t="s">
        <v>417</v>
      </c>
      <c r="M247" s="1063"/>
      <c r="N247" s="1274" t="s">
        <v>481</v>
      </c>
      <c r="O247" s="1277">
        <v>4</v>
      </c>
      <c r="P247" s="1277" t="s">
        <v>417</v>
      </c>
    </row>
    <row r="248" spans="2:16" s="1062" customFormat="1" ht="15.65" customHeight="1">
      <c r="B248" s="1408" t="s">
        <v>475</v>
      </c>
      <c r="C248" s="1261">
        <v>4</v>
      </c>
      <c r="D248" s="1064" t="s">
        <v>437</v>
      </c>
      <c r="E248" s="1060"/>
      <c r="F248" s="1274" t="s">
        <v>524</v>
      </c>
      <c r="G248" s="1277">
        <v>5</v>
      </c>
      <c r="H248" s="1274" t="s">
        <v>1040</v>
      </c>
      <c r="I248" s="1278"/>
      <c r="J248" s="1275" t="s">
        <v>481</v>
      </c>
      <c r="K248" s="1277">
        <v>8</v>
      </c>
      <c r="L248" s="1275" t="s">
        <v>452</v>
      </c>
      <c r="M248" s="1063"/>
      <c r="N248" s="1275" t="s">
        <v>481</v>
      </c>
      <c r="O248" s="1277">
        <v>8</v>
      </c>
      <c r="P248" s="1275" t="s">
        <v>452</v>
      </c>
    </row>
    <row r="249" spans="2:16" s="1062" customFormat="1" ht="15.65" customHeight="1">
      <c r="B249" s="1408" t="s">
        <v>1405</v>
      </c>
      <c r="C249" s="1261">
        <v>7.5</v>
      </c>
      <c r="D249" s="1064" t="s">
        <v>452</v>
      </c>
      <c r="E249" s="1060"/>
      <c r="F249" s="1275" t="s">
        <v>524</v>
      </c>
      <c r="G249" s="1277">
        <v>6.5</v>
      </c>
      <c r="H249" s="1275" t="s">
        <v>417</v>
      </c>
      <c r="I249" s="1278"/>
      <c r="J249" s="1274" t="s">
        <v>479</v>
      </c>
      <c r="K249" s="1277">
        <v>4.5</v>
      </c>
      <c r="L249" s="1274" t="s">
        <v>1040</v>
      </c>
      <c r="M249" s="1067"/>
      <c r="N249" s="1274" t="s">
        <v>479</v>
      </c>
      <c r="O249" s="1277">
        <v>4.5</v>
      </c>
      <c r="P249" s="1274" t="s">
        <v>1040</v>
      </c>
    </row>
    <row r="250" spans="2:16" s="1062" customFormat="1" ht="15.65" customHeight="1">
      <c r="B250" s="1407" t="s">
        <v>446</v>
      </c>
      <c r="C250" s="1261">
        <v>2</v>
      </c>
      <c r="D250" s="1057" t="s">
        <v>1040</v>
      </c>
      <c r="E250" s="1060"/>
      <c r="F250" s="1275" t="s">
        <v>524</v>
      </c>
      <c r="G250" s="1277">
        <v>3.5</v>
      </c>
      <c r="H250" s="1275" t="s">
        <v>437</v>
      </c>
      <c r="I250" s="1278"/>
      <c r="J250" s="1275" t="s">
        <v>479</v>
      </c>
      <c r="K250" s="1277">
        <v>5.5</v>
      </c>
      <c r="L250" s="1275" t="s">
        <v>417</v>
      </c>
      <c r="M250" s="1067"/>
      <c r="N250" s="1275" t="s">
        <v>479</v>
      </c>
      <c r="O250" s="1277">
        <v>5.5</v>
      </c>
      <c r="P250" s="1275" t="s">
        <v>417</v>
      </c>
    </row>
    <row r="251" spans="2:16" s="1062" customFormat="1" ht="15.65" customHeight="1">
      <c r="B251" s="1408" t="s">
        <v>446</v>
      </c>
      <c r="C251" s="1261">
        <v>2</v>
      </c>
      <c r="D251" s="1064" t="s">
        <v>471</v>
      </c>
      <c r="E251" s="1060"/>
      <c r="F251" s="1275" t="s">
        <v>469</v>
      </c>
      <c r="G251" s="1277">
        <v>1.5</v>
      </c>
      <c r="H251" s="1275" t="s">
        <v>471</v>
      </c>
      <c r="I251" s="1278"/>
      <c r="J251" s="1275" t="s">
        <v>479</v>
      </c>
      <c r="K251" s="1277">
        <v>1.5</v>
      </c>
      <c r="L251" s="1275" t="s">
        <v>437</v>
      </c>
      <c r="M251" s="1067"/>
      <c r="N251" s="1275" t="s">
        <v>479</v>
      </c>
      <c r="O251" s="1277">
        <v>1.5</v>
      </c>
      <c r="P251" s="1275" t="s">
        <v>437</v>
      </c>
    </row>
    <row r="252" spans="2:16" s="1062" customFormat="1" ht="15.65" customHeight="1">
      <c r="B252" s="1408" t="s">
        <v>446</v>
      </c>
      <c r="C252" s="1261">
        <v>2</v>
      </c>
      <c r="D252" s="1064" t="s">
        <v>417</v>
      </c>
      <c r="E252" s="1060"/>
      <c r="F252" s="1275" t="s">
        <v>469</v>
      </c>
      <c r="G252" s="1277">
        <v>4</v>
      </c>
      <c r="H252" s="1275" t="s">
        <v>417</v>
      </c>
      <c r="I252" s="1278"/>
      <c r="J252" s="1274" t="s">
        <v>1350</v>
      </c>
      <c r="K252" s="1277">
        <v>5</v>
      </c>
      <c r="L252" s="1274" t="s">
        <v>1040</v>
      </c>
      <c r="M252" s="1067"/>
      <c r="N252" s="1274" t="s">
        <v>1350</v>
      </c>
      <c r="O252" s="1277">
        <v>5</v>
      </c>
      <c r="P252" s="1274" t="s">
        <v>1040</v>
      </c>
    </row>
    <row r="253" spans="2:16" s="1062" customFormat="1" ht="15.65" customHeight="1">
      <c r="B253" s="1408" t="s">
        <v>446</v>
      </c>
      <c r="C253" s="1261">
        <v>4.5</v>
      </c>
      <c r="D253" s="1064" t="s">
        <v>437</v>
      </c>
      <c r="E253" s="1060"/>
      <c r="F253" s="1275" t="s">
        <v>469</v>
      </c>
      <c r="G253" s="1277">
        <v>4.5</v>
      </c>
      <c r="H253" s="1275" t="s">
        <v>437</v>
      </c>
      <c r="I253" s="1278"/>
      <c r="J253" s="1275" t="s">
        <v>1350</v>
      </c>
      <c r="K253" s="1277">
        <v>3.5</v>
      </c>
      <c r="L253" s="1275" t="s">
        <v>437</v>
      </c>
      <c r="M253" s="1067"/>
      <c r="N253" s="1275" t="s">
        <v>1350</v>
      </c>
      <c r="O253" s="1277">
        <v>3.5</v>
      </c>
      <c r="P253" s="1275" t="s">
        <v>437</v>
      </c>
    </row>
    <row r="254" spans="2:16" s="1062" customFormat="1" ht="15.65" customHeight="1">
      <c r="B254" s="1408" t="s">
        <v>446</v>
      </c>
      <c r="C254" s="1261">
        <v>4</v>
      </c>
      <c r="D254" s="1064" t="s">
        <v>474</v>
      </c>
      <c r="E254" s="1060"/>
      <c r="F254" s="1275" t="s">
        <v>470</v>
      </c>
      <c r="G254" s="1277">
        <v>2.5</v>
      </c>
      <c r="H254" s="1275" t="s">
        <v>471</v>
      </c>
      <c r="I254" s="1278"/>
      <c r="J254" s="1275" t="s">
        <v>527</v>
      </c>
      <c r="K254" s="1277">
        <v>2</v>
      </c>
      <c r="L254" s="1275" t="s">
        <v>515</v>
      </c>
      <c r="M254" s="1067"/>
      <c r="N254" s="1275" t="s">
        <v>527</v>
      </c>
      <c r="O254" s="1277">
        <v>2</v>
      </c>
      <c r="P254" s="1275" t="s">
        <v>515</v>
      </c>
    </row>
    <row r="255" spans="2:16" s="1062" customFormat="1" ht="15.65" customHeight="1">
      <c r="B255" s="1407" t="s">
        <v>1345</v>
      </c>
      <c r="C255" s="1261">
        <v>7</v>
      </c>
      <c r="D255" s="1057" t="s">
        <v>1040</v>
      </c>
      <c r="E255" s="1060"/>
      <c r="F255" s="1275" t="s">
        <v>470</v>
      </c>
      <c r="G255" s="1277">
        <v>4</v>
      </c>
      <c r="H255" s="1275" t="s">
        <v>417</v>
      </c>
      <c r="I255" s="1278"/>
      <c r="J255" s="1275" t="s">
        <v>527</v>
      </c>
      <c r="K255" s="1277">
        <v>4.5</v>
      </c>
      <c r="L255" s="1275" t="s">
        <v>417</v>
      </c>
      <c r="M255" s="1067"/>
      <c r="N255" s="1275" t="s">
        <v>527</v>
      </c>
      <c r="O255" s="1277">
        <v>4.5</v>
      </c>
      <c r="P255" s="1275" t="s">
        <v>417</v>
      </c>
    </row>
    <row r="256" spans="2:16" s="1062" customFormat="1" ht="15.65" customHeight="1">
      <c r="B256" s="1408" t="s">
        <v>1345</v>
      </c>
      <c r="C256" s="1261">
        <v>2</v>
      </c>
      <c r="D256" s="1064" t="s">
        <v>515</v>
      </c>
      <c r="E256" s="1060"/>
      <c r="F256" s="1275" t="s">
        <v>470</v>
      </c>
      <c r="G256" s="1277">
        <v>4.5</v>
      </c>
      <c r="H256" s="1275" t="s">
        <v>437</v>
      </c>
      <c r="I256" s="1278"/>
      <c r="J256" s="1275" t="s">
        <v>527</v>
      </c>
      <c r="K256" s="1277">
        <v>9</v>
      </c>
      <c r="L256" s="1275" t="s">
        <v>452</v>
      </c>
      <c r="M256" s="1067"/>
      <c r="N256" s="1275" t="s">
        <v>527</v>
      </c>
      <c r="O256" s="1277">
        <v>9</v>
      </c>
      <c r="P256" s="1275" t="s">
        <v>452</v>
      </c>
    </row>
    <row r="257" spans="2:19" s="1062" customFormat="1" ht="15.65" customHeight="1">
      <c r="B257" s="1408" t="s">
        <v>1345</v>
      </c>
      <c r="C257" s="1261">
        <v>6</v>
      </c>
      <c r="D257" s="1064" t="s">
        <v>417</v>
      </c>
      <c r="E257" s="1060"/>
      <c r="F257" s="1274" t="s">
        <v>1347</v>
      </c>
      <c r="G257" s="1277">
        <v>5</v>
      </c>
      <c r="H257" s="1274" t="s">
        <v>1040</v>
      </c>
      <c r="I257" s="1278"/>
      <c r="J257" s="1275" t="s">
        <v>527</v>
      </c>
      <c r="K257" s="1277">
        <v>5</v>
      </c>
      <c r="L257" s="1275" t="s">
        <v>437</v>
      </c>
      <c r="M257" s="1067"/>
      <c r="N257" s="1275" t="s">
        <v>527</v>
      </c>
      <c r="O257" s="1277">
        <v>5</v>
      </c>
      <c r="P257" s="1275" t="s">
        <v>437</v>
      </c>
    </row>
    <row r="258" spans="2:19" s="1062" customFormat="1" ht="15.65" customHeight="1">
      <c r="B258" s="1408" t="s">
        <v>464</v>
      </c>
      <c r="C258" s="1261">
        <v>3.5</v>
      </c>
      <c r="D258" s="1064" t="s">
        <v>471</v>
      </c>
      <c r="E258" s="1060"/>
      <c r="F258" s="1275" t="s">
        <v>1347</v>
      </c>
      <c r="G258" s="1277">
        <v>5</v>
      </c>
      <c r="H258" s="1275" t="s">
        <v>437</v>
      </c>
      <c r="I258" s="1278"/>
      <c r="J258" s="1274" t="s">
        <v>480</v>
      </c>
      <c r="K258" s="1277">
        <v>5</v>
      </c>
      <c r="L258" s="1274" t="s">
        <v>1040</v>
      </c>
      <c r="M258" s="1067"/>
      <c r="N258" s="1274" t="s">
        <v>480</v>
      </c>
      <c r="O258" s="1277">
        <v>5</v>
      </c>
      <c r="P258" s="1274" t="s">
        <v>1040</v>
      </c>
    </row>
    <row r="259" spans="2:19" s="1062" customFormat="1" ht="15.65" customHeight="1">
      <c r="B259" s="1408" t="s">
        <v>464</v>
      </c>
      <c r="C259" s="1261">
        <v>4</v>
      </c>
      <c r="D259" s="1064" t="s">
        <v>417</v>
      </c>
      <c r="E259" s="1060"/>
      <c r="F259" s="1275" t="s">
        <v>471</v>
      </c>
      <c r="G259" s="1277">
        <v>2.5</v>
      </c>
      <c r="H259" s="1275" t="s">
        <v>417</v>
      </c>
      <c r="I259" s="1278"/>
      <c r="J259" s="1274" t="s">
        <v>480</v>
      </c>
      <c r="K259" s="1277">
        <v>7.5</v>
      </c>
      <c r="L259" s="1275" t="s">
        <v>452</v>
      </c>
      <c r="M259" s="1067"/>
      <c r="N259" s="1274" t="s">
        <v>480</v>
      </c>
      <c r="O259" s="1277">
        <v>7.5</v>
      </c>
      <c r="P259" s="1275" t="s">
        <v>452</v>
      </c>
    </row>
    <row r="260" spans="2:19" s="1062" customFormat="1" ht="15.65" customHeight="1">
      <c r="B260" s="1408" t="s">
        <v>465</v>
      </c>
      <c r="C260" s="1261">
        <v>4.5</v>
      </c>
      <c r="D260" s="1064" t="s">
        <v>454</v>
      </c>
      <c r="E260" s="1060"/>
      <c r="F260" s="1275" t="s">
        <v>471</v>
      </c>
      <c r="G260" s="1277">
        <v>2</v>
      </c>
      <c r="H260" s="1275" t="s">
        <v>437</v>
      </c>
      <c r="I260" s="1278"/>
      <c r="J260" s="1274" t="s">
        <v>480</v>
      </c>
      <c r="K260" s="1277">
        <v>4</v>
      </c>
      <c r="L260" s="1275" t="s">
        <v>471</v>
      </c>
      <c r="M260" s="1067"/>
      <c r="N260" s="1274" t="s">
        <v>480</v>
      </c>
      <c r="O260" s="1277">
        <v>4</v>
      </c>
      <c r="P260" s="1275" t="s">
        <v>471</v>
      </c>
    </row>
    <row r="261" spans="2:19" s="1062" customFormat="1" ht="15.65" customHeight="1">
      <c r="B261" s="1407" t="s">
        <v>465</v>
      </c>
      <c r="C261" s="1261">
        <v>2</v>
      </c>
      <c r="D261" s="1057" t="s">
        <v>1040</v>
      </c>
      <c r="E261" s="1060"/>
      <c r="F261" s="1275" t="s">
        <v>515</v>
      </c>
      <c r="G261" s="1277">
        <v>1.5</v>
      </c>
      <c r="H261" s="1275" t="s">
        <v>454</v>
      </c>
      <c r="I261" s="1278"/>
      <c r="J261" s="1274" t="s">
        <v>480</v>
      </c>
      <c r="K261" s="1277">
        <v>6</v>
      </c>
      <c r="L261" s="1275" t="s">
        <v>417</v>
      </c>
      <c r="M261" s="1067"/>
      <c r="N261" s="1274" t="s">
        <v>480</v>
      </c>
      <c r="O261" s="1277">
        <v>6</v>
      </c>
      <c r="P261" s="1275" t="s">
        <v>417</v>
      </c>
    </row>
    <row r="262" spans="2:19" s="1062" customFormat="1" ht="15.65" customHeight="1">
      <c r="B262" s="1408" t="s">
        <v>465</v>
      </c>
      <c r="C262" s="1261">
        <v>1</v>
      </c>
      <c r="D262" s="1064" t="s">
        <v>471</v>
      </c>
      <c r="E262" s="1060"/>
      <c r="F262" s="1275" t="s">
        <v>515</v>
      </c>
      <c r="G262" s="1277">
        <v>5.5</v>
      </c>
      <c r="H262" s="1275" t="s">
        <v>417</v>
      </c>
      <c r="I262" s="1278"/>
      <c r="J262" s="1274" t="s">
        <v>480</v>
      </c>
      <c r="K262" s="1277">
        <v>1.5</v>
      </c>
      <c r="L262" s="1275" t="s">
        <v>437</v>
      </c>
      <c r="M262" s="1067"/>
      <c r="N262" s="1274" t="s">
        <v>480</v>
      </c>
      <c r="O262" s="1277">
        <v>1.5</v>
      </c>
      <c r="P262" s="1275" t="s">
        <v>437</v>
      </c>
    </row>
    <row r="263" spans="2:19" s="1062" customFormat="1" ht="15.65" customHeight="1">
      <c r="B263" s="1408" t="s">
        <v>465</v>
      </c>
      <c r="C263" s="1261">
        <v>2</v>
      </c>
      <c r="D263" s="1064" t="s">
        <v>417</v>
      </c>
      <c r="E263" s="1060"/>
      <c r="F263" s="1275" t="s">
        <v>515</v>
      </c>
      <c r="G263" s="1277">
        <v>5</v>
      </c>
      <c r="H263" s="1275" t="s">
        <v>452</v>
      </c>
      <c r="I263" s="1278"/>
      <c r="J263" s="1274" t="s">
        <v>480</v>
      </c>
      <c r="K263" s="1277">
        <v>7.5</v>
      </c>
      <c r="L263" s="1275" t="s">
        <v>453</v>
      </c>
      <c r="M263" s="1067"/>
      <c r="N263" s="1274" t="s">
        <v>480</v>
      </c>
      <c r="O263" s="1277">
        <v>7.5</v>
      </c>
      <c r="P263" s="1275" t="s">
        <v>453</v>
      </c>
    </row>
    <row r="264" spans="2:19" s="1062" customFormat="1" ht="15.65" customHeight="1">
      <c r="B264" s="1408" t="s">
        <v>465</v>
      </c>
      <c r="C264" s="1261">
        <v>5.5</v>
      </c>
      <c r="D264" s="1064" t="s">
        <v>437</v>
      </c>
      <c r="E264" s="1060"/>
      <c r="F264" s="1275" t="s">
        <v>515</v>
      </c>
      <c r="G264" s="1277">
        <v>4.5</v>
      </c>
      <c r="H264" s="1275" t="s">
        <v>437</v>
      </c>
      <c r="I264" s="1278"/>
      <c r="J264" s="1274" t="s">
        <v>528</v>
      </c>
      <c r="K264" s="1277">
        <v>5.5</v>
      </c>
      <c r="L264" s="1274" t="s">
        <v>1040</v>
      </c>
      <c r="M264" s="1067"/>
      <c r="N264" s="1274" t="s">
        <v>528</v>
      </c>
      <c r="O264" s="1277">
        <v>5.5</v>
      </c>
      <c r="P264" s="1274" t="s">
        <v>1040</v>
      </c>
    </row>
    <row r="265" spans="2:19" s="1062" customFormat="1" ht="15.65" customHeight="1">
      <c r="B265" s="1407" t="s">
        <v>466</v>
      </c>
      <c r="C265" s="1261">
        <v>5</v>
      </c>
      <c r="D265" s="1057" t="s">
        <v>1040</v>
      </c>
      <c r="E265" s="1060"/>
      <c r="F265" s="1275" t="s">
        <v>515</v>
      </c>
      <c r="G265" s="1277">
        <v>6.5</v>
      </c>
      <c r="H265" s="1275" t="s">
        <v>453</v>
      </c>
      <c r="I265" s="1278"/>
      <c r="J265" s="1275" t="s">
        <v>528</v>
      </c>
      <c r="K265" s="1277">
        <v>1.5</v>
      </c>
      <c r="L265" s="1275" t="s">
        <v>515</v>
      </c>
      <c r="M265" s="1067"/>
      <c r="N265" s="1275" t="s">
        <v>528</v>
      </c>
      <c r="O265" s="1277">
        <v>1.5</v>
      </c>
      <c r="P265" s="1275" t="s">
        <v>515</v>
      </c>
    </row>
    <row r="266" spans="2:19" s="1062" customFormat="1" ht="15.65" customHeight="1">
      <c r="B266" s="1408" t="s">
        <v>466</v>
      </c>
      <c r="C266" s="1261">
        <v>2</v>
      </c>
      <c r="D266" s="1064" t="s">
        <v>471</v>
      </c>
      <c r="E266" s="1060"/>
      <c r="F266" s="1275" t="s">
        <v>526</v>
      </c>
      <c r="G266" s="1277">
        <v>10.5</v>
      </c>
      <c r="H266" s="1275" t="s">
        <v>452</v>
      </c>
      <c r="I266" s="1278"/>
      <c r="J266" s="1275" t="s">
        <v>528</v>
      </c>
      <c r="K266" s="1277">
        <v>6</v>
      </c>
      <c r="L266" s="1275" t="s">
        <v>417</v>
      </c>
      <c r="M266" s="1067"/>
      <c r="N266" s="1275" t="s">
        <v>528</v>
      </c>
      <c r="O266" s="1277">
        <v>6</v>
      </c>
      <c r="P266" s="1275" t="s">
        <v>417</v>
      </c>
    </row>
    <row r="267" spans="2:19" s="1062" customFormat="1" ht="15.65" customHeight="1">
      <c r="B267" s="1408" t="s">
        <v>466</v>
      </c>
      <c r="C267" s="1261">
        <v>6</v>
      </c>
      <c r="D267" s="1064" t="s">
        <v>417</v>
      </c>
      <c r="E267" s="1060"/>
      <c r="F267" s="1274" t="s">
        <v>510</v>
      </c>
      <c r="G267" s="1277">
        <v>4</v>
      </c>
      <c r="H267" s="1274" t="s">
        <v>1040</v>
      </c>
      <c r="I267" s="1278"/>
      <c r="J267" s="1275" t="s">
        <v>528</v>
      </c>
      <c r="K267" s="1277">
        <v>6</v>
      </c>
      <c r="L267" s="1275" t="s">
        <v>437</v>
      </c>
      <c r="M267" s="1067"/>
      <c r="N267" s="1275" t="s">
        <v>528</v>
      </c>
      <c r="O267" s="1277">
        <v>6</v>
      </c>
      <c r="P267" s="1275" t="s">
        <v>437</v>
      </c>
    </row>
    <row r="268" spans="2:19" s="1062" customFormat="1" ht="15.65" customHeight="1">
      <c r="B268" s="1408" t="s">
        <v>523</v>
      </c>
      <c r="C268" s="1261">
        <v>2.5</v>
      </c>
      <c r="D268" s="1064" t="s">
        <v>471</v>
      </c>
      <c r="E268" s="1060"/>
      <c r="F268" s="1275" t="s">
        <v>510</v>
      </c>
      <c r="G268" s="1277">
        <v>2.5</v>
      </c>
      <c r="H268" s="1275" t="s">
        <v>471</v>
      </c>
      <c r="I268" s="1278"/>
      <c r="J268" s="1275" t="s">
        <v>1351</v>
      </c>
      <c r="K268" s="1277">
        <v>2</v>
      </c>
      <c r="L268" s="1275" t="s">
        <v>515</v>
      </c>
      <c r="M268" s="1067"/>
      <c r="N268" s="1275" t="s">
        <v>1351</v>
      </c>
      <c r="O268" s="1277">
        <v>2</v>
      </c>
      <c r="P268" s="1275" t="s">
        <v>515</v>
      </c>
    </row>
    <row r="269" spans="2:19" s="1062" customFormat="1" ht="15.65" customHeight="1">
      <c r="B269" s="1408" t="s">
        <v>523</v>
      </c>
      <c r="C269" s="1261">
        <v>6</v>
      </c>
      <c r="D269" s="1064" t="s">
        <v>437</v>
      </c>
      <c r="E269" s="1060"/>
      <c r="F269" s="1275" t="s">
        <v>510</v>
      </c>
      <c r="G269" s="1277">
        <v>2</v>
      </c>
      <c r="H269" s="1275" t="s">
        <v>437</v>
      </c>
      <c r="I269" s="1278"/>
      <c r="J269" s="1275" t="s">
        <v>1351</v>
      </c>
      <c r="K269" s="1277">
        <v>8</v>
      </c>
      <c r="L269" s="1275" t="s">
        <v>417</v>
      </c>
      <c r="M269" s="1063"/>
      <c r="N269" s="1275" t="s">
        <v>1351</v>
      </c>
      <c r="O269" s="1277">
        <v>8</v>
      </c>
      <c r="P269" s="1275" t="s">
        <v>417</v>
      </c>
    </row>
    <row r="270" spans="2:19" s="1062" customFormat="1" ht="30" customHeight="1">
      <c r="B270" s="1408" t="s">
        <v>476</v>
      </c>
      <c r="C270" s="1261">
        <v>4</v>
      </c>
      <c r="D270" s="1064" t="s">
        <v>454</v>
      </c>
      <c r="E270" s="1060"/>
      <c r="F270" s="1275" t="s">
        <v>510</v>
      </c>
      <c r="G270" s="1277">
        <v>6</v>
      </c>
      <c r="H270" s="1275" t="s">
        <v>417</v>
      </c>
      <c r="I270" s="1278"/>
      <c r="J270" s="1275" t="s">
        <v>1351</v>
      </c>
      <c r="K270" s="1277">
        <v>6</v>
      </c>
      <c r="L270" s="1275" t="s">
        <v>452</v>
      </c>
      <c r="M270" s="1063"/>
      <c r="N270" s="1275" t="s">
        <v>1351</v>
      </c>
      <c r="O270" s="1277">
        <v>6</v>
      </c>
      <c r="P270" s="1275" t="s">
        <v>452</v>
      </c>
      <c r="Q270" s="1068"/>
    </row>
    <row r="271" spans="2:19" s="1062" customFormat="1" ht="15.65" customHeight="1">
      <c r="B271" s="1407" t="s">
        <v>476</v>
      </c>
      <c r="C271" s="1261">
        <v>3</v>
      </c>
      <c r="D271" s="1057" t="s">
        <v>1040</v>
      </c>
      <c r="E271" s="1060"/>
      <c r="F271" s="1274" t="s">
        <v>516</v>
      </c>
      <c r="G271" s="1277">
        <v>5</v>
      </c>
      <c r="H271" s="1274" t="s">
        <v>1040</v>
      </c>
      <c r="I271" s="1278"/>
      <c r="J271" s="1275" t="s">
        <v>1351</v>
      </c>
      <c r="K271" s="1277">
        <v>4.5</v>
      </c>
      <c r="L271" s="1275" t="s">
        <v>437</v>
      </c>
      <c r="M271" s="1063"/>
      <c r="N271" s="1275" t="s">
        <v>1351</v>
      </c>
      <c r="O271" s="1277">
        <v>4.5</v>
      </c>
      <c r="P271" s="1275" t="s">
        <v>437</v>
      </c>
      <c r="Q271" s="1068"/>
      <c r="R271" s="1069"/>
      <c r="S271" s="1069"/>
    </row>
    <row r="272" spans="2:19" s="1062" customFormat="1" ht="15.65" customHeight="1">
      <c r="B272" s="1408" t="s">
        <v>476</v>
      </c>
      <c r="C272" s="1261">
        <v>2</v>
      </c>
      <c r="D272" s="1064" t="s">
        <v>471</v>
      </c>
      <c r="E272" s="1060"/>
      <c r="F272" s="1276" t="s">
        <v>516</v>
      </c>
      <c r="G272" s="1277">
        <v>3.5</v>
      </c>
      <c r="H272" s="1276" t="s">
        <v>471</v>
      </c>
      <c r="I272" s="1278"/>
      <c r="J272" s="1274" t="s">
        <v>518</v>
      </c>
      <c r="K272" s="1277">
        <v>5.5</v>
      </c>
      <c r="L272" s="1274" t="s">
        <v>1040</v>
      </c>
      <c r="M272" s="1063"/>
      <c r="N272" s="1274" t="s">
        <v>518</v>
      </c>
      <c r="O272" s="1277">
        <v>5.5</v>
      </c>
      <c r="P272" s="1274" t="s">
        <v>1040</v>
      </c>
      <c r="Q272" s="1068"/>
      <c r="R272" s="1069"/>
      <c r="S272" s="1069"/>
    </row>
    <row r="273" spans="2:19" s="1063" customFormat="1" ht="15.65" customHeight="1">
      <c r="B273" s="1408" t="s">
        <v>476</v>
      </c>
      <c r="C273" s="1261">
        <v>2</v>
      </c>
      <c r="D273" s="1064" t="s">
        <v>437</v>
      </c>
      <c r="E273" s="1060"/>
      <c r="F273" s="1276" t="s">
        <v>516</v>
      </c>
      <c r="G273" s="1277">
        <v>4</v>
      </c>
      <c r="H273" s="1276" t="s">
        <v>515</v>
      </c>
      <c r="I273" s="1278"/>
      <c r="J273" s="1274" t="s">
        <v>518</v>
      </c>
      <c r="K273" s="1277">
        <v>7</v>
      </c>
      <c r="L273" s="1274" t="s">
        <v>417</v>
      </c>
      <c r="N273" s="1274" t="s">
        <v>518</v>
      </c>
      <c r="O273" s="1277">
        <v>7</v>
      </c>
      <c r="P273" s="1274" t="s">
        <v>417</v>
      </c>
      <c r="Q273" s="1062"/>
      <c r="R273" s="1062"/>
      <c r="S273" s="1062"/>
    </row>
    <row r="274" spans="2:19" s="1069" customFormat="1" ht="15.65" customHeight="1">
      <c r="B274" s="1408" t="s">
        <v>476</v>
      </c>
      <c r="C274" s="1261">
        <v>3.5</v>
      </c>
      <c r="D274" s="1064" t="s">
        <v>417</v>
      </c>
      <c r="E274" s="1060"/>
      <c r="F274" s="1276" t="s">
        <v>516</v>
      </c>
      <c r="G274" s="1277">
        <v>5.5</v>
      </c>
      <c r="H274" s="1276" t="s">
        <v>417</v>
      </c>
      <c r="I274" s="1278"/>
      <c r="J274" s="1274" t="s">
        <v>518</v>
      </c>
      <c r="K274" s="1277">
        <v>3.5</v>
      </c>
      <c r="L274" s="1274" t="s">
        <v>437</v>
      </c>
      <c r="M274" s="1063"/>
      <c r="N274" s="1274" t="s">
        <v>518</v>
      </c>
      <c r="O274" s="1277">
        <v>3.5</v>
      </c>
      <c r="P274" s="1274" t="s">
        <v>437</v>
      </c>
    </row>
    <row r="275" spans="2:19" s="1069" customFormat="1" ht="15.65" customHeight="1">
      <c r="B275" s="1408" t="s">
        <v>467</v>
      </c>
      <c r="C275" s="1261">
        <v>4</v>
      </c>
      <c r="D275" s="1064" t="s">
        <v>454</v>
      </c>
      <c r="E275" s="1060"/>
      <c r="F275" s="1275" t="s">
        <v>516</v>
      </c>
      <c r="G275" s="1277">
        <v>5</v>
      </c>
      <c r="H275" s="1275" t="s">
        <v>437</v>
      </c>
      <c r="I275" s="1278"/>
      <c r="J275" s="1274" t="s">
        <v>437</v>
      </c>
      <c r="K275" s="1277">
        <v>3</v>
      </c>
      <c r="L275" s="1274" t="s">
        <v>1040</v>
      </c>
      <c r="M275" s="1063"/>
      <c r="N275" s="1274" t="s">
        <v>437</v>
      </c>
      <c r="O275" s="1277">
        <v>3</v>
      </c>
      <c r="P275" s="1274" t="s">
        <v>1040</v>
      </c>
    </row>
    <row r="276" spans="2:19" s="1062" customFormat="1" ht="15.65" customHeight="1">
      <c r="B276" s="1407" t="s">
        <v>467</v>
      </c>
      <c r="C276" s="1261">
        <v>3.5</v>
      </c>
      <c r="D276" s="1057" t="s">
        <v>1040</v>
      </c>
      <c r="E276" s="1060"/>
      <c r="F276" s="1275" t="s">
        <v>417</v>
      </c>
      <c r="G276" s="1277">
        <v>5</v>
      </c>
      <c r="H276" s="1275" t="s">
        <v>454</v>
      </c>
      <c r="I276" s="1278"/>
      <c r="J276" s="1275" t="s">
        <v>437</v>
      </c>
      <c r="K276" s="1277">
        <v>3</v>
      </c>
      <c r="L276" s="1275" t="s">
        <v>471</v>
      </c>
      <c r="M276" s="1063"/>
      <c r="N276" s="1275" t="s">
        <v>437</v>
      </c>
      <c r="O276" s="1277">
        <v>3</v>
      </c>
      <c r="P276" s="1275" t="s">
        <v>471</v>
      </c>
    </row>
    <row r="277" spans="2:19" s="1069" customFormat="1" ht="15.65" customHeight="1">
      <c r="B277" s="1408" t="s">
        <v>467</v>
      </c>
      <c r="C277" s="1261">
        <v>1.5</v>
      </c>
      <c r="D277" s="1064" t="s">
        <v>471</v>
      </c>
      <c r="E277" s="1060"/>
      <c r="F277" s="1275" t="s">
        <v>417</v>
      </c>
      <c r="G277" s="1277">
        <v>1</v>
      </c>
      <c r="H277" s="1275" t="s">
        <v>471</v>
      </c>
      <c r="I277" s="1278"/>
      <c r="J277" s="1275" t="s">
        <v>437</v>
      </c>
      <c r="K277" s="1277">
        <v>4.5</v>
      </c>
      <c r="L277" s="1275" t="s">
        <v>515</v>
      </c>
      <c r="M277" s="1063"/>
      <c r="N277" s="1275" t="s">
        <v>437</v>
      </c>
      <c r="O277" s="1277">
        <v>4.5</v>
      </c>
      <c r="P277" s="1275" t="s">
        <v>515</v>
      </c>
      <c r="Q277" s="1062"/>
      <c r="R277" s="1062"/>
      <c r="S277" s="1062"/>
    </row>
    <row r="278" spans="2:19" s="1069" customFormat="1" ht="15.65" customHeight="1">
      <c r="B278" s="1409" t="s">
        <v>467</v>
      </c>
      <c r="C278" s="1261">
        <v>4</v>
      </c>
      <c r="D278" s="1065" t="s">
        <v>515</v>
      </c>
      <c r="E278" s="1060"/>
      <c r="F278" s="1275" t="s">
        <v>417</v>
      </c>
      <c r="G278" s="1277">
        <v>4</v>
      </c>
      <c r="H278" s="1275" t="s">
        <v>437</v>
      </c>
      <c r="I278" s="1278"/>
      <c r="J278" s="1275" t="s">
        <v>437</v>
      </c>
      <c r="K278" s="1277">
        <v>3</v>
      </c>
      <c r="L278" s="1275" t="s">
        <v>417</v>
      </c>
      <c r="M278" s="1063"/>
      <c r="N278" s="1275" t="s">
        <v>437</v>
      </c>
      <c r="O278" s="1277">
        <v>3</v>
      </c>
      <c r="P278" s="1275" t="s">
        <v>417</v>
      </c>
    </row>
    <row r="279" spans="2:19" s="1069" customFormat="1" ht="15.65" customHeight="1">
      <c r="B279" s="1408" t="s">
        <v>467</v>
      </c>
      <c r="C279" s="1261">
        <v>3</v>
      </c>
      <c r="D279" s="1064" t="s">
        <v>417</v>
      </c>
      <c r="E279" s="1060"/>
      <c r="F279" s="1275" t="s">
        <v>417</v>
      </c>
      <c r="G279" s="1277">
        <v>4</v>
      </c>
      <c r="H279" s="1275" t="s">
        <v>474</v>
      </c>
      <c r="I279" s="1278"/>
      <c r="J279" s="1275" t="s">
        <v>437</v>
      </c>
      <c r="K279" s="1277">
        <v>5.5</v>
      </c>
      <c r="L279" s="1275" t="s">
        <v>452</v>
      </c>
      <c r="M279" s="1063"/>
      <c r="N279" s="1275" t="s">
        <v>437</v>
      </c>
      <c r="O279" s="1277">
        <v>5.5</v>
      </c>
      <c r="P279" s="1275" t="s">
        <v>452</v>
      </c>
    </row>
    <row r="280" spans="2:19" s="1069" customFormat="1" ht="15.65" customHeight="1">
      <c r="B280" s="1408" t="s">
        <v>467</v>
      </c>
      <c r="C280" s="1261">
        <v>4</v>
      </c>
      <c r="D280" s="1064" t="s">
        <v>437</v>
      </c>
      <c r="E280" s="1060"/>
      <c r="F280" s="1275" t="s">
        <v>457</v>
      </c>
      <c r="G280" s="1277">
        <v>2.5</v>
      </c>
      <c r="H280" s="1275" t="s">
        <v>452</v>
      </c>
      <c r="I280" s="1278"/>
      <c r="J280" s="1275" t="s">
        <v>473</v>
      </c>
      <c r="K280" s="1277">
        <v>1.5</v>
      </c>
      <c r="L280" s="1275" t="s">
        <v>471</v>
      </c>
      <c r="M280" s="1063"/>
      <c r="N280" s="1275" t="s">
        <v>473</v>
      </c>
      <c r="O280" s="1277">
        <v>1.5</v>
      </c>
      <c r="P280" s="1275" t="s">
        <v>471</v>
      </c>
    </row>
    <row r="281" spans="2:19" s="1069" customFormat="1" ht="15.65" customHeight="1">
      <c r="B281" s="1408" t="s">
        <v>467</v>
      </c>
      <c r="C281" s="1261">
        <v>8</v>
      </c>
      <c r="D281" s="1064" t="s">
        <v>452</v>
      </c>
      <c r="E281" s="1060"/>
      <c r="F281" s="1275" t="s">
        <v>452</v>
      </c>
      <c r="G281" s="1277">
        <v>4</v>
      </c>
      <c r="H281" s="1275" t="s">
        <v>454</v>
      </c>
      <c r="I281" s="1278"/>
      <c r="J281" s="1275" t="s">
        <v>1338</v>
      </c>
      <c r="K281" s="1277">
        <v>5</v>
      </c>
      <c r="L281" s="1275" t="s">
        <v>452</v>
      </c>
      <c r="M281" s="1063"/>
      <c r="N281" s="1275" t="s">
        <v>1338</v>
      </c>
      <c r="O281" s="1277">
        <v>5</v>
      </c>
      <c r="P281" s="1275" t="s">
        <v>452</v>
      </c>
    </row>
    <row r="282" spans="2:19" s="1069" customFormat="1" ht="15.65" customHeight="1">
      <c r="B282" s="1408" t="s">
        <v>468</v>
      </c>
      <c r="C282" s="1261">
        <v>3.5</v>
      </c>
      <c r="D282" s="1064" t="s">
        <v>454</v>
      </c>
      <c r="E282" s="1060"/>
      <c r="F282" s="1275" t="s">
        <v>452</v>
      </c>
      <c r="G282" s="1277">
        <v>5</v>
      </c>
      <c r="H282" s="1275" t="s">
        <v>515</v>
      </c>
      <c r="I282" s="1278"/>
      <c r="J282" s="1275" t="s">
        <v>1338</v>
      </c>
      <c r="K282" s="1277">
        <v>4.5</v>
      </c>
      <c r="L282" s="1275" t="s">
        <v>453</v>
      </c>
      <c r="M282" s="1063"/>
      <c r="N282" s="1275" t="s">
        <v>1338</v>
      </c>
      <c r="O282" s="1277">
        <v>4.5</v>
      </c>
      <c r="P282" s="1275" t="s">
        <v>453</v>
      </c>
    </row>
    <row r="283" spans="2:19" s="1069" customFormat="1" ht="15.65" customHeight="1">
      <c r="B283" s="1407" t="s">
        <v>468</v>
      </c>
      <c r="C283" s="1261">
        <v>3</v>
      </c>
      <c r="D283" s="1057" t="s">
        <v>1040</v>
      </c>
      <c r="E283" s="1060"/>
      <c r="F283" s="1275" t="s">
        <v>452</v>
      </c>
      <c r="G283" s="1277">
        <v>2</v>
      </c>
      <c r="H283" s="1275" t="s">
        <v>453</v>
      </c>
      <c r="I283" s="1278"/>
      <c r="J283" s="1275" t="s">
        <v>1338</v>
      </c>
      <c r="K283" s="1277">
        <v>2.5</v>
      </c>
      <c r="L283" s="1275" t="s">
        <v>459</v>
      </c>
      <c r="M283" s="1063"/>
      <c r="N283" s="1275" t="s">
        <v>1338</v>
      </c>
      <c r="O283" s="1277">
        <v>2.5</v>
      </c>
      <c r="P283" s="1275" t="s">
        <v>459</v>
      </c>
    </row>
    <row r="284" spans="2:19" s="1069" customFormat="1" ht="15.65" customHeight="1">
      <c r="B284" s="1408" t="s">
        <v>468</v>
      </c>
      <c r="C284" s="1261">
        <v>1.5</v>
      </c>
      <c r="D284" s="1064" t="s">
        <v>471</v>
      </c>
      <c r="E284" s="1060"/>
      <c r="F284" s="1275" t="s">
        <v>1348</v>
      </c>
      <c r="G284" s="1277">
        <v>2.5</v>
      </c>
      <c r="H284" s="1275" t="s">
        <v>515</v>
      </c>
      <c r="I284" s="1278"/>
      <c r="J284" s="1275" t="s">
        <v>1352</v>
      </c>
      <c r="K284" s="1277">
        <v>4.5</v>
      </c>
      <c r="L284" s="1275" t="s">
        <v>454</v>
      </c>
      <c r="M284" s="1067"/>
      <c r="N284" s="1275" t="s">
        <v>1352</v>
      </c>
      <c r="O284" s="1277">
        <v>4.5</v>
      </c>
      <c r="P284" s="1275" t="s">
        <v>454</v>
      </c>
    </row>
    <row r="285" spans="2:19" s="1069" customFormat="1" ht="15.65" customHeight="1">
      <c r="B285" s="1408" t="s">
        <v>468</v>
      </c>
      <c r="C285" s="1261">
        <v>2</v>
      </c>
      <c r="D285" s="1064" t="s">
        <v>437</v>
      </c>
      <c r="E285" s="1060"/>
      <c r="F285" s="1275" t="s">
        <v>1348</v>
      </c>
      <c r="G285" s="1277">
        <v>5.5</v>
      </c>
      <c r="H285" s="1275" t="s">
        <v>417</v>
      </c>
      <c r="I285" s="1278"/>
      <c r="J285" s="1274" t="s">
        <v>1352</v>
      </c>
      <c r="K285" s="1277">
        <v>2</v>
      </c>
      <c r="L285" s="1274" t="s">
        <v>1040</v>
      </c>
      <c r="M285" s="1067"/>
      <c r="N285" s="1274" t="s">
        <v>1352</v>
      </c>
      <c r="O285" s="1277">
        <v>2</v>
      </c>
      <c r="P285" s="1274" t="s">
        <v>1040</v>
      </c>
    </row>
    <row r="286" spans="2:19" s="1069" customFormat="1" ht="15.65" customHeight="1">
      <c r="B286" s="1408" t="s">
        <v>468</v>
      </c>
      <c r="C286" s="1261">
        <v>3.5</v>
      </c>
      <c r="D286" s="1064" t="s">
        <v>417</v>
      </c>
      <c r="E286" s="1060"/>
      <c r="F286" s="1275" t="s">
        <v>1348</v>
      </c>
      <c r="G286" s="1277">
        <v>5.5</v>
      </c>
      <c r="H286" s="1275" t="s">
        <v>437</v>
      </c>
      <c r="I286" s="1278"/>
      <c r="J286" s="1275" t="s">
        <v>1352</v>
      </c>
      <c r="K286" s="1277">
        <v>1.5</v>
      </c>
      <c r="L286" s="1275" t="s">
        <v>471</v>
      </c>
      <c r="M286" s="1067"/>
      <c r="N286" s="1275" t="s">
        <v>1352</v>
      </c>
      <c r="O286" s="1277">
        <v>1.5</v>
      </c>
      <c r="P286" s="1275" t="s">
        <v>471</v>
      </c>
    </row>
    <row r="287" spans="2:19" s="1069" customFormat="1" ht="15.65" customHeight="1">
      <c r="B287" s="1408" t="s">
        <v>1346</v>
      </c>
      <c r="C287" s="1261">
        <v>1</v>
      </c>
      <c r="D287" s="1064" t="s">
        <v>515</v>
      </c>
      <c r="E287" s="1060"/>
      <c r="F287" s="1275" t="s">
        <v>531</v>
      </c>
      <c r="G287" s="1277">
        <v>2.5</v>
      </c>
      <c r="H287" s="1275" t="s">
        <v>454</v>
      </c>
      <c r="I287" s="1278"/>
      <c r="J287" s="1275" t="s">
        <v>1352</v>
      </c>
      <c r="K287" s="1277">
        <v>2</v>
      </c>
      <c r="L287" s="1275" t="s">
        <v>417</v>
      </c>
      <c r="M287" s="1067"/>
      <c r="N287" s="1275" t="s">
        <v>1352</v>
      </c>
      <c r="O287" s="1277">
        <v>2</v>
      </c>
      <c r="P287" s="1275" t="s">
        <v>417</v>
      </c>
    </row>
    <row r="288" spans="2:19" s="1069" customFormat="1" ht="15.65" customHeight="1">
      <c r="B288" s="1409" t="s">
        <v>455</v>
      </c>
      <c r="C288" s="1261">
        <v>4</v>
      </c>
      <c r="D288" s="1065" t="s">
        <v>1040</v>
      </c>
      <c r="E288" s="1060"/>
      <c r="F288" s="1275" t="s">
        <v>531</v>
      </c>
      <c r="G288" s="1277">
        <v>3</v>
      </c>
      <c r="H288" s="1275" t="s">
        <v>515</v>
      </c>
      <c r="I288" s="1278"/>
      <c r="J288" s="1275" t="s">
        <v>1352</v>
      </c>
      <c r="K288" s="1277">
        <v>9</v>
      </c>
      <c r="L288" s="1275" t="s">
        <v>452</v>
      </c>
      <c r="M288" s="1067"/>
      <c r="N288" s="1275" t="s">
        <v>1352</v>
      </c>
      <c r="O288" s="1277">
        <v>9</v>
      </c>
      <c r="P288" s="1275" t="s">
        <v>452</v>
      </c>
    </row>
    <row r="289" spans="2:19" s="1069" customFormat="1" ht="15.65" customHeight="1">
      <c r="B289" s="1409" t="s">
        <v>455</v>
      </c>
      <c r="C289" s="1261">
        <v>4</v>
      </c>
      <c r="D289" s="1065" t="s">
        <v>417</v>
      </c>
      <c r="E289" s="1060"/>
      <c r="F289" s="1275" t="s">
        <v>531</v>
      </c>
      <c r="G289" s="1277">
        <v>8</v>
      </c>
      <c r="H289" s="1275" t="s">
        <v>417</v>
      </c>
      <c r="I289" s="1278"/>
      <c r="J289" s="1275" t="s">
        <v>1352</v>
      </c>
      <c r="K289" s="1277">
        <v>6</v>
      </c>
      <c r="L289" s="1275" t="s">
        <v>437</v>
      </c>
      <c r="M289" s="1067"/>
      <c r="N289" s="1275" t="s">
        <v>1352</v>
      </c>
      <c r="O289" s="1277">
        <v>6</v>
      </c>
      <c r="P289" s="1275" t="s">
        <v>437</v>
      </c>
    </row>
    <row r="290" spans="2:19" s="1069" customFormat="1" ht="15.65" customHeight="1">
      <c r="B290" s="1408" t="s">
        <v>455</v>
      </c>
      <c r="C290" s="1261">
        <v>2</v>
      </c>
      <c r="D290" s="1064" t="s">
        <v>437</v>
      </c>
      <c r="E290" s="1060"/>
      <c r="F290" s="1275" t="s">
        <v>531</v>
      </c>
      <c r="G290" s="1277">
        <v>9</v>
      </c>
      <c r="H290" s="1275" t="s">
        <v>452</v>
      </c>
      <c r="I290" s="1278"/>
      <c r="J290" s="1275" t="s">
        <v>1339</v>
      </c>
      <c r="K290" s="1277">
        <v>2.5</v>
      </c>
      <c r="L290" s="1275" t="s">
        <v>452</v>
      </c>
      <c r="M290" s="1067"/>
      <c r="N290" s="1275" t="s">
        <v>1339</v>
      </c>
      <c r="O290" s="1277">
        <v>2.5</v>
      </c>
      <c r="P290" s="1275" t="s">
        <v>452</v>
      </c>
    </row>
    <row r="291" spans="2:19" s="1069" customFormat="1" ht="15.65" customHeight="1">
      <c r="B291" s="1408" t="s">
        <v>477</v>
      </c>
      <c r="C291" s="1277">
        <v>2.5</v>
      </c>
      <c r="D291" s="1064" t="s">
        <v>437</v>
      </c>
      <c r="E291" s="1060"/>
      <c r="F291" s="1275" t="s">
        <v>531</v>
      </c>
      <c r="G291" s="1277">
        <v>6</v>
      </c>
      <c r="H291" s="1275" t="s">
        <v>437</v>
      </c>
      <c r="I291" s="1278"/>
      <c r="J291" s="1275" t="s">
        <v>1339</v>
      </c>
      <c r="K291" s="1277">
        <v>7</v>
      </c>
      <c r="L291" s="1275" t="s">
        <v>437</v>
      </c>
      <c r="M291" s="1067"/>
      <c r="N291" s="1275" t="s">
        <v>1339</v>
      </c>
      <c r="O291" s="1277">
        <v>7</v>
      </c>
      <c r="P291" s="1275" t="s">
        <v>437</v>
      </c>
    </row>
    <row r="292" spans="2:19" s="27" customFormat="1" ht="15.65" customHeight="1">
      <c r="B292" s="1410"/>
      <c r="C292" s="646"/>
      <c r="D292" s="646"/>
      <c r="E292" s="646"/>
      <c r="F292" s="646"/>
      <c r="G292" s="646"/>
      <c r="H292" s="30"/>
      <c r="I292" s="30"/>
      <c r="J292" s="30"/>
      <c r="K292" s="30"/>
      <c r="L292" s="30"/>
      <c r="M292" s="30"/>
      <c r="N292" s="30"/>
      <c r="O292" s="30"/>
      <c r="P292" s="86"/>
    </row>
    <row r="293" spans="2:19" s="27" customFormat="1" ht="15.65" customHeight="1">
      <c r="B293" s="1411" t="s">
        <v>687</v>
      </c>
      <c r="C293" s="1070"/>
      <c r="D293" s="1071"/>
      <c r="E293" s="1071"/>
      <c r="F293" s="1071"/>
      <c r="G293" s="1072"/>
      <c r="H293" s="424"/>
      <c r="I293" s="649"/>
      <c r="J293" s="649"/>
      <c r="K293" s="649"/>
      <c r="L293" s="649"/>
      <c r="M293" s="74"/>
      <c r="N293" s="75"/>
      <c r="O293" s="75"/>
      <c r="P293" s="86"/>
    </row>
    <row r="294" spans="2:19" s="27" customFormat="1" ht="15.65" customHeight="1">
      <c r="B294" s="1412" t="s">
        <v>730</v>
      </c>
      <c r="C294" s="1073" t="s">
        <v>670</v>
      </c>
      <c r="D294" s="1074"/>
      <c r="E294" s="1075"/>
      <c r="F294" s="1075"/>
      <c r="G294" s="1076"/>
      <c r="H294" s="426"/>
      <c r="I294" s="650"/>
      <c r="J294" s="650"/>
      <c r="K294" s="650"/>
      <c r="L294" s="650"/>
      <c r="M294" s="425"/>
      <c r="N294" s="425"/>
      <c r="O294" s="425"/>
      <c r="P294" s="86"/>
    </row>
    <row r="295" spans="2:19" s="32" customFormat="1" ht="15.65" customHeight="1">
      <c r="B295" s="1413"/>
      <c r="C295" s="1077" t="s">
        <v>52</v>
      </c>
      <c r="D295" s="1078" t="s">
        <v>53</v>
      </c>
      <c r="E295" s="1078" t="s">
        <v>54</v>
      </c>
      <c r="F295" s="1078" t="s">
        <v>55</v>
      </c>
      <c r="G295" s="1078" t="s">
        <v>56</v>
      </c>
      <c r="H295" s="426"/>
      <c r="I295" s="650"/>
      <c r="J295" s="650"/>
      <c r="K295" s="650"/>
      <c r="L295" s="650"/>
      <c r="M295" s="425"/>
      <c r="N295" s="425"/>
      <c r="O295" s="425"/>
      <c r="P295" s="658"/>
    </row>
    <row r="296" spans="2:19" s="33" customFormat="1" ht="15.65" customHeight="1">
      <c r="B296" s="1413" t="s">
        <v>459</v>
      </c>
      <c r="C296" s="1221" t="s">
        <v>638</v>
      </c>
      <c r="D296" s="1273">
        <v>39</v>
      </c>
      <c r="E296" s="1273">
        <v>39</v>
      </c>
      <c r="F296" s="1273">
        <v>38</v>
      </c>
      <c r="G296" s="1273">
        <f>F296-1</f>
        <v>37</v>
      </c>
      <c r="H296" s="646"/>
      <c r="I296" s="646"/>
      <c r="J296" s="646"/>
      <c r="K296" s="646"/>
      <c r="L296" s="646"/>
      <c r="M296" s="646"/>
      <c r="N296" s="646"/>
      <c r="O296" s="646"/>
      <c r="P296" s="659"/>
    </row>
    <row r="297" spans="2:19" s="26" customFormat="1" ht="15.65" customHeight="1">
      <c r="B297" s="1414" t="s">
        <v>645</v>
      </c>
      <c r="C297" s="1221" t="s">
        <v>638</v>
      </c>
      <c r="D297" s="1273">
        <v>39</v>
      </c>
      <c r="E297" s="1273">
        <v>39</v>
      </c>
      <c r="F297" s="1273">
        <v>38</v>
      </c>
      <c r="G297" s="1273">
        <f t="shared" ref="G297:G298" si="11">F297-1</f>
        <v>37</v>
      </c>
      <c r="H297" s="646"/>
      <c r="I297" s="646"/>
      <c r="J297" s="646"/>
      <c r="K297" s="646"/>
      <c r="L297" s="646"/>
      <c r="M297" s="646"/>
      <c r="N297" s="646"/>
      <c r="O297" s="646"/>
      <c r="P297" s="649"/>
      <c r="Q297" s="29"/>
      <c r="R297" s="29"/>
      <c r="S297" s="29"/>
    </row>
    <row r="298" spans="2:19" s="31" customFormat="1" ht="15.65" customHeight="1">
      <c r="B298" s="1414" t="s">
        <v>654</v>
      </c>
      <c r="C298" s="1221" t="s">
        <v>638</v>
      </c>
      <c r="D298" s="1273">
        <v>39</v>
      </c>
      <c r="E298" s="1273">
        <v>39</v>
      </c>
      <c r="F298" s="1273">
        <v>38</v>
      </c>
      <c r="G298" s="1273">
        <f t="shared" si="11"/>
        <v>37</v>
      </c>
      <c r="H298" s="646"/>
      <c r="I298" s="646"/>
      <c r="J298" s="646"/>
      <c r="K298" s="646"/>
      <c r="L298" s="646"/>
      <c r="M298" s="646"/>
      <c r="N298" s="646"/>
      <c r="O298" s="646"/>
      <c r="P298" s="649"/>
      <c r="Q298" s="29"/>
      <c r="R298" s="29"/>
      <c r="S298" s="29"/>
    </row>
    <row r="299" spans="2:19" s="27" customFormat="1" ht="15.65" customHeight="1">
      <c r="B299" s="1415"/>
      <c r="C299" s="531"/>
      <c r="D299" s="1173"/>
      <c r="E299" s="1173"/>
      <c r="F299" s="1173"/>
      <c r="G299" s="1173"/>
      <c r="H299" s="646"/>
      <c r="I299" s="646"/>
      <c r="J299" s="646"/>
      <c r="K299" s="646"/>
      <c r="L299" s="646"/>
      <c r="M299" s="646"/>
      <c r="N299" s="646"/>
      <c r="O299" s="646"/>
      <c r="P299" s="86"/>
    </row>
    <row r="300" spans="2:19" s="27" customFormat="1" ht="15.65" customHeight="1">
      <c r="B300" s="1955" t="s">
        <v>1408</v>
      </c>
      <c r="C300" s="1956"/>
      <c r="D300" s="1956"/>
      <c r="E300" s="1956"/>
      <c r="F300" s="1956"/>
      <c r="G300" s="1956"/>
      <c r="H300" s="646"/>
      <c r="I300" s="646"/>
      <c r="J300" s="646"/>
      <c r="K300" s="646"/>
      <c r="L300" s="646"/>
      <c r="M300" s="646"/>
      <c r="N300" s="646"/>
      <c r="O300" s="646"/>
      <c r="P300" s="86"/>
    </row>
    <row r="301" spans="2:19" s="27" customFormat="1" ht="15.65" customHeight="1">
      <c r="B301" s="1416" t="s">
        <v>503</v>
      </c>
      <c r="C301" s="651"/>
      <c r="D301" s="651"/>
      <c r="E301" s="651"/>
      <c r="F301" s="651"/>
      <c r="G301" s="651"/>
      <c r="H301" s="646"/>
      <c r="I301" s="646"/>
      <c r="J301" s="646"/>
      <c r="K301" s="646"/>
      <c r="L301" s="646"/>
      <c r="M301" s="646"/>
      <c r="N301" s="646"/>
      <c r="O301" s="646"/>
      <c r="P301" s="86"/>
    </row>
    <row r="302" spans="2:19" s="27" customFormat="1" ht="15.65" customHeight="1">
      <c r="B302" s="1417" t="s">
        <v>667</v>
      </c>
      <c r="C302" s="652"/>
      <c r="D302" s="653"/>
      <c r="E302" s="653"/>
      <c r="F302" s="653"/>
      <c r="G302" s="653"/>
      <c r="H302" s="646"/>
      <c r="I302" s="646"/>
      <c r="J302" s="646"/>
      <c r="K302" s="646"/>
      <c r="L302" s="646"/>
      <c r="M302" s="646"/>
      <c r="N302" s="646"/>
      <c r="O302" s="646"/>
      <c r="P302" s="86"/>
    </row>
    <row r="303" spans="2:19" s="27" customFormat="1" ht="15.65" customHeight="1">
      <c r="B303" s="1418"/>
      <c r="C303" s="654" t="s">
        <v>52</v>
      </c>
      <c r="D303" s="655" t="s">
        <v>53</v>
      </c>
      <c r="E303" s="655" t="s">
        <v>54</v>
      </c>
      <c r="F303" s="655" t="s">
        <v>55</v>
      </c>
      <c r="G303" s="655" t="s">
        <v>56</v>
      </c>
      <c r="H303" s="646"/>
      <c r="I303" s="646"/>
      <c r="J303" s="646"/>
      <c r="K303" s="646"/>
      <c r="L303" s="646"/>
      <c r="M303" s="646"/>
      <c r="N303" s="646"/>
      <c r="O303" s="646"/>
      <c r="P303" s="86"/>
    </row>
    <row r="304" spans="2:19" s="27" customFormat="1" ht="15.65" customHeight="1">
      <c r="B304" s="1419" t="s">
        <v>504</v>
      </c>
      <c r="C304" s="655">
        <v>50</v>
      </c>
      <c r="D304" s="846">
        <f>C21</f>
        <v>48</v>
      </c>
      <c r="E304" s="846">
        <f t="shared" ref="E304:G304" si="12">D21</f>
        <v>48</v>
      </c>
      <c r="F304" s="846">
        <f t="shared" si="12"/>
        <v>47</v>
      </c>
      <c r="G304" s="846">
        <f t="shared" si="12"/>
        <v>46</v>
      </c>
      <c r="H304" s="646"/>
      <c r="I304" s="646">
        <v>1</v>
      </c>
      <c r="J304" s="646">
        <v>1</v>
      </c>
      <c r="K304" s="646"/>
      <c r="L304" s="646"/>
      <c r="M304" s="646"/>
      <c r="N304" s="646"/>
      <c r="O304" s="646"/>
      <c r="P304" s="86"/>
    </row>
    <row r="305" spans="2:16" s="27" customFormat="1" ht="15.65" customHeight="1">
      <c r="B305" s="1419" t="s">
        <v>1409</v>
      </c>
      <c r="C305" s="1079"/>
      <c r="D305" s="806"/>
      <c r="E305" s="806"/>
      <c r="F305" s="806"/>
      <c r="G305" s="806"/>
      <c r="H305" s="646"/>
      <c r="I305" s="646">
        <v>1</v>
      </c>
      <c r="J305" s="646">
        <v>1</v>
      </c>
      <c r="K305" s="646"/>
      <c r="L305" s="646"/>
      <c r="M305" s="646"/>
      <c r="N305" s="646"/>
      <c r="O305" s="646"/>
      <c r="P305" s="86"/>
    </row>
    <row r="306" spans="2:16" s="27" customFormat="1" ht="15.65" customHeight="1">
      <c r="B306" s="1420" t="s">
        <v>1410</v>
      </c>
      <c r="C306" s="1079"/>
      <c r="D306" s="1080"/>
      <c r="E306" s="1080"/>
      <c r="F306" s="1080"/>
      <c r="G306" s="1080"/>
      <c r="H306" s="646"/>
      <c r="I306" s="646">
        <v>1</v>
      </c>
      <c r="J306" s="646">
        <v>1</v>
      </c>
      <c r="K306" s="646"/>
      <c r="L306" s="646"/>
      <c r="M306" s="646"/>
      <c r="N306" s="646"/>
      <c r="O306" s="646"/>
      <c r="P306" s="86"/>
    </row>
    <row r="307" spans="2:16" s="27" customFormat="1" ht="15.65" customHeight="1">
      <c r="B307" s="1420" t="s">
        <v>1411</v>
      </c>
      <c r="C307" s="1079"/>
      <c r="D307" s="1079"/>
      <c r="E307" s="1079"/>
      <c r="F307" s="1079"/>
      <c r="G307" s="1079"/>
      <c r="H307" s="646"/>
      <c r="I307" s="646">
        <v>1</v>
      </c>
      <c r="J307" s="646">
        <v>1</v>
      </c>
      <c r="K307" s="646"/>
      <c r="L307" s="646"/>
      <c r="M307" s="646"/>
      <c r="N307" s="646"/>
      <c r="O307" s="646"/>
      <c r="P307" s="86"/>
    </row>
    <row r="308" spans="2:16" s="27" customFormat="1" ht="15.65" customHeight="1">
      <c r="B308" s="1420" t="s">
        <v>1412</v>
      </c>
      <c r="C308" s="1081"/>
      <c r="D308" s="1081"/>
      <c r="E308" s="1081"/>
      <c r="F308" s="1081"/>
      <c r="G308" s="1081"/>
      <c r="H308" s="646"/>
      <c r="I308" s="646">
        <v>1</v>
      </c>
      <c r="J308" s="646">
        <v>1</v>
      </c>
      <c r="K308" s="646"/>
      <c r="L308" s="646"/>
      <c r="M308" s="646"/>
      <c r="N308" s="646"/>
      <c r="O308" s="646"/>
      <c r="P308" s="86"/>
    </row>
    <row r="309" spans="2:16" s="27" customFormat="1" ht="15.65" customHeight="1">
      <c r="B309" s="1421" t="s">
        <v>1413</v>
      </c>
      <c r="C309" s="1082"/>
      <c r="D309" s="1082"/>
      <c r="E309" s="1082"/>
      <c r="F309" s="1082"/>
      <c r="G309" s="1082"/>
      <c r="H309" s="646"/>
      <c r="I309" s="646">
        <v>1</v>
      </c>
      <c r="J309" s="646">
        <v>1</v>
      </c>
      <c r="K309" s="646"/>
      <c r="L309" s="646"/>
      <c r="M309" s="646"/>
      <c r="N309" s="646"/>
      <c r="O309" s="646"/>
      <c r="P309" s="86"/>
    </row>
    <row r="310" spans="2:16" s="1165" customFormat="1" ht="15.65" customHeight="1">
      <c r="B310" s="1422" t="s">
        <v>1414</v>
      </c>
      <c r="C310" s="1162" t="s">
        <v>675</v>
      </c>
      <c r="D310" s="1162" t="s">
        <v>676</v>
      </c>
      <c r="E310" s="1162" t="s">
        <v>677</v>
      </c>
      <c r="F310" s="1162" t="s">
        <v>678</v>
      </c>
      <c r="G310" s="593"/>
      <c r="H310" s="1163"/>
      <c r="I310" s="1163"/>
      <c r="J310" s="1163"/>
      <c r="K310" s="1163"/>
      <c r="L310" s="1163"/>
      <c r="M310" s="1163"/>
      <c r="N310" s="1163"/>
      <c r="O310" s="1163"/>
      <c r="P310" s="1164"/>
    </row>
    <row r="311" spans="2:16" s="1169" customFormat="1" ht="15.65" customHeight="1">
      <c r="B311" s="1423" t="s">
        <v>1415</v>
      </c>
      <c r="C311" s="1166">
        <f>C308+1.5</f>
        <v>1.5</v>
      </c>
      <c r="D311" s="1166">
        <f>D308+1.5</f>
        <v>1.5</v>
      </c>
      <c r="E311" s="1166">
        <f>E308+1.5</f>
        <v>1.5</v>
      </c>
      <c r="F311" s="1167" t="s">
        <v>1416</v>
      </c>
      <c r="G311" s="1142"/>
      <c r="H311" s="1168"/>
      <c r="I311" s="1168"/>
      <c r="J311" s="1168"/>
      <c r="K311" s="1163"/>
      <c r="L311" s="1163"/>
      <c r="M311" s="1163"/>
      <c r="N311" s="1163"/>
      <c r="O311" s="1163"/>
      <c r="P311" s="1163"/>
    </row>
    <row r="312" spans="2:16" s="1169" customFormat="1" ht="15.65" customHeight="1">
      <c r="B312" s="1423" t="s">
        <v>1417</v>
      </c>
      <c r="C312" s="1170">
        <f>C308+2</f>
        <v>2</v>
      </c>
      <c r="D312" s="1170">
        <f>D308+2</f>
        <v>2</v>
      </c>
      <c r="E312" s="1170">
        <f>E308+2</f>
        <v>2</v>
      </c>
      <c r="F312" s="1167" t="s">
        <v>1416</v>
      </c>
      <c r="G312" s="1142"/>
      <c r="H312" s="1168"/>
      <c r="I312" s="1168"/>
      <c r="J312" s="1168"/>
      <c r="K312" s="1163"/>
      <c r="L312" s="1163"/>
      <c r="M312" s="1163"/>
      <c r="N312" s="1163"/>
      <c r="O312" s="1163"/>
      <c r="P312" s="1163"/>
    </row>
    <row r="313" spans="2:16" s="1169" customFormat="1" ht="15.65" customHeight="1">
      <c r="B313" s="1423" t="s">
        <v>1418</v>
      </c>
      <c r="C313" s="1170">
        <f>C308+2.5</f>
        <v>2.5</v>
      </c>
      <c r="D313" s="1170">
        <f>D308+2.5</f>
        <v>2.5</v>
      </c>
      <c r="E313" s="1170">
        <f>E308+2.5</f>
        <v>2.5</v>
      </c>
      <c r="F313" s="1167" t="s">
        <v>1416</v>
      </c>
      <c r="G313" s="1142"/>
      <c r="H313" s="1168"/>
      <c r="I313" s="1168"/>
      <c r="J313" s="1168"/>
      <c r="K313" s="1163"/>
      <c r="L313" s="1163"/>
      <c r="M313" s="1163"/>
      <c r="N313" s="1163"/>
      <c r="O313" s="1163"/>
      <c r="P313" s="1163"/>
    </row>
    <row r="314" spans="2:16" s="1169" customFormat="1" ht="15.65" customHeight="1">
      <c r="B314" s="1424" t="s">
        <v>1419</v>
      </c>
      <c r="C314" s="1171">
        <f>C308+3</f>
        <v>3</v>
      </c>
      <c r="D314" s="1171">
        <f>D308+3</f>
        <v>3</v>
      </c>
      <c r="E314" s="1171">
        <f>E308+3</f>
        <v>3</v>
      </c>
      <c r="F314" s="1167" t="s">
        <v>1416</v>
      </c>
      <c r="G314" s="1142"/>
      <c r="H314" s="1168"/>
      <c r="I314" s="1168"/>
      <c r="J314" s="1168"/>
      <c r="K314" s="1163"/>
      <c r="L314" s="1163"/>
      <c r="M314" s="1163"/>
      <c r="N314" s="1163"/>
      <c r="O314" s="1163"/>
      <c r="P314" s="1163"/>
    </row>
    <row r="315" spans="2:16" s="1169" customFormat="1" ht="15.65" customHeight="1">
      <c r="B315" s="1424" t="s">
        <v>1420</v>
      </c>
      <c r="C315" s="1171">
        <f>C308+3.5</f>
        <v>3.5</v>
      </c>
      <c r="D315" s="1171">
        <f>D308+3.5</f>
        <v>3.5</v>
      </c>
      <c r="E315" s="1171">
        <f>E308+3.5</f>
        <v>3.5</v>
      </c>
      <c r="F315" s="1167" t="s">
        <v>1416</v>
      </c>
      <c r="G315" s="1142"/>
      <c r="H315" s="1168"/>
      <c r="I315" s="1168"/>
      <c r="J315" s="1168"/>
      <c r="K315" s="1163"/>
      <c r="L315" s="1163"/>
      <c r="M315" s="1163"/>
      <c r="N315" s="1163"/>
      <c r="O315" s="1163"/>
      <c r="P315" s="1163"/>
    </row>
    <row r="316" spans="2:16" s="1169" customFormat="1" ht="15.65" customHeight="1">
      <c r="B316" s="1424" t="s">
        <v>1421</v>
      </c>
      <c r="C316" s="1171">
        <f>C308+4</f>
        <v>4</v>
      </c>
      <c r="D316" s="1171">
        <f>D308+4</f>
        <v>4</v>
      </c>
      <c r="E316" s="1171">
        <f>E308+4</f>
        <v>4</v>
      </c>
      <c r="F316" s="1167" t="s">
        <v>1416</v>
      </c>
      <c r="G316" s="1142"/>
      <c r="H316" s="1168"/>
      <c r="I316" s="1168"/>
      <c r="J316" s="1168"/>
      <c r="K316" s="1163"/>
      <c r="L316" s="1163"/>
      <c r="M316" s="1163"/>
      <c r="N316" s="1163"/>
      <c r="O316" s="1163"/>
      <c r="P316" s="1163"/>
    </row>
    <row r="317" spans="2:16" s="1169" customFormat="1" ht="15.65" customHeight="1">
      <c r="B317" s="1424" t="s">
        <v>1422</v>
      </c>
      <c r="C317" s="1171">
        <f>C308+4.5</f>
        <v>4.5</v>
      </c>
      <c r="D317" s="1171">
        <f>D308+4.5</f>
        <v>4.5</v>
      </c>
      <c r="E317" s="1171">
        <f>E308+4.5</f>
        <v>4.5</v>
      </c>
      <c r="F317" s="1167" t="s">
        <v>1416</v>
      </c>
      <c r="G317" s="1142"/>
      <c r="H317" s="1168"/>
      <c r="I317" s="1168"/>
      <c r="J317" s="1168"/>
      <c r="K317" s="1163"/>
      <c r="L317" s="1163"/>
      <c r="M317" s="1163"/>
      <c r="N317" s="1163"/>
      <c r="O317" s="1163"/>
      <c r="P317" s="1163"/>
    </row>
    <row r="318" spans="2:16" s="1169" customFormat="1" ht="15.65" customHeight="1">
      <c r="B318" s="1424" t="s">
        <v>1423</v>
      </c>
      <c r="C318" s="1171">
        <f>C308+6.5</f>
        <v>6.5</v>
      </c>
      <c r="D318" s="1171">
        <f>D308+6.5</f>
        <v>6.5</v>
      </c>
      <c r="E318" s="1171">
        <f>E308+6.5</f>
        <v>6.5</v>
      </c>
      <c r="F318" s="1167" t="s">
        <v>1416</v>
      </c>
      <c r="G318" s="1142"/>
      <c r="H318" s="1168"/>
      <c r="I318" s="1168"/>
      <c r="J318" s="1168"/>
      <c r="K318" s="1163"/>
      <c r="L318" s="1163"/>
      <c r="M318" s="1163"/>
      <c r="N318" s="1163"/>
      <c r="O318" s="1163"/>
      <c r="P318" s="1163"/>
    </row>
    <row r="319" spans="2:16" s="23" customFormat="1" ht="15.65" customHeight="1">
      <c r="B319" s="1417" t="s">
        <v>940</v>
      </c>
      <c r="C319" s="652"/>
      <c r="D319" s="653"/>
      <c r="E319" s="653"/>
      <c r="F319" s="653"/>
      <c r="G319" s="653"/>
      <c r="H319" s="66"/>
      <c r="I319" s="66"/>
      <c r="J319" s="66"/>
      <c r="K319" s="66"/>
      <c r="L319" s="80"/>
      <c r="M319" s="80"/>
      <c r="N319" s="80"/>
      <c r="O319" s="80"/>
      <c r="P319" s="66"/>
    </row>
    <row r="320" spans="2:16" s="23" customFormat="1" ht="15.65" customHeight="1">
      <c r="B320" s="1425"/>
      <c r="C320" s="656" t="s">
        <v>52</v>
      </c>
      <c r="D320" s="656" t="s">
        <v>53</v>
      </c>
      <c r="E320" s="656" t="s">
        <v>54</v>
      </c>
      <c r="F320" s="656" t="s">
        <v>55</v>
      </c>
      <c r="G320" s="656" t="s">
        <v>56</v>
      </c>
      <c r="H320" s="66"/>
      <c r="I320" s="66"/>
      <c r="J320" s="66"/>
      <c r="K320" s="66"/>
      <c r="L320" s="80"/>
      <c r="M320" s="80"/>
      <c r="N320" s="80"/>
      <c r="O320" s="80"/>
      <c r="P320" s="66"/>
    </row>
    <row r="321" spans="2:16" s="23" customFormat="1" ht="15.65" customHeight="1">
      <c r="B321" s="1426" t="s">
        <v>654</v>
      </c>
      <c r="C321" s="655">
        <v>45</v>
      </c>
      <c r="D321" s="846">
        <f>C20</f>
        <v>43</v>
      </c>
      <c r="E321" s="846">
        <f t="shared" ref="E321:G321" si="13">D20</f>
        <v>43</v>
      </c>
      <c r="F321" s="846">
        <f t="shared" si="13"/>
        <v>43</v>
      </c>
      <c r="G321" s="846">
        <f t="shared" si="13"/>
        <v>43</v>
      </c>
      <c r="H321" s="1189"/>
      <c r="I321" s="666"/>
      <c r="J321" s="666"/>
      <c r="K321" s="666"/>
      <c r="L321" s="80"/>
      <c r="M321" s="80"/>
      <c r="N321" s="80"/>
      <c r="O321" s="80"/>
      <c r="P321" s="66"/>
    </row>
    <row r="322" spans="2:16" s="23" customFormat="1" ht="15.65" customHeight="1">
      <c r="B322" s="1425" t="s">
        <v>1458</v>
      </c>
      <c r="C322" s="810"/>
      <c r="D322" s="811"/>
      <c r="E322" s="811"/>
      <c r="F322" s="811"/>
      <c r="G322" s="811"/>
      <c r="H322" s="1190"/>
      <c r="I322" s="66"/>
      <c r="J322" s="66"/>
      <c r="K322" s="66"/>
      <c r="L322" s="80"/>
      <c r="M322" s="80"/>
      <c r="N322" s="80"/>
      <c r="O322" s="80"/>
      <c r="P322" s="66"/>
    </row>
    <row r="323" spans="2:16" s="23" customFormat="1" ht="15.65" customHeight="1">
      <c r="B323" s="1425" t="s">
        <v>1469</v>
      </c>
      <c r="C323" s="810"/>
      <c r="D323" s="810"/>
      <c r="E323" s="810"/>
      <c r="F323" s="810"/>
      <c r="G323" s="810"/>
      <c r="H323" s="1190"/>
      <c r="I323" s="66"/>
      <c r="J323" s="66"/>
      <c r="K323" s="66"/>
      <c r="L323" s="80"/>
      <c r="M323" s="80"/>
      <c r="N323" s="80"/>
      <c r="O323" s="80"/>
      <c r="P323" s="66"/>
    </row>
    <row r="324" spans="2:16" s="23" customFormat="1" ht="15.65" customHeight="1">
      <c r="B324" s="1425" t="s">
        <v>1412</v>
      </c>
      <c r="C324" s="810"/>
      <c r="D324" s="810"/>
      <c r="E324" s="810"/>
      <c r="F324" s="810"/>
      <c r="G324" s="810"/>
      <c r="H324" s="1190"/>
      <c r="I324" s="66"/>
      <c r="J324" s="66"/>
      <c r="K324" s="66"/>
      <c r="L324" s="80"/>
      <c r="M324" s="80"/>
      <c r="N324" s="80"/>
      <c r="O324" s="80"/>
      <c r="P324" s="66"/>
    </row>
    <row r="325" spans="2:16" s="23" customFormat="1" ht="15.65" customHeight="1">
      <c r="B325" s="1421" t="s">
        <v>1413</v>
      </c>
      <c r="C325" s="811"/>
      <c r="D325" s="811"/>
      <c r="E325" s="811"/>
      <c r="F325" s="811"/>
      <c r="G325" s="811"/>
      <c r="H325" s="1191"/>
      <c r="I325" s="1192"/>
      <c r="J325" s="64"/>
      <c r="K325" s="64"/>
      <c r="L325" s="1190"/>
      <c r="M325" s="66"/>
      <c r="N325" s="66"/>
      <c r="O325" s="66"/>
      <c r="P325" s="66"/>
    </row>
    <row r="326" spans="2:16" s="23" customFormat="1" ht="15.65" customHeight="1">
      <c r="B326" s="1944" t="s">
        <v>1321</v>
      </c>
      <c r="C326" s="1945"/>
      <c r="D326" s="1193" t="s">
        <v>1307</v>
      </c>
      <c r="E326" s="1193" t="s">
        <v>1308</v>
      </c>
      <c r="F326" s="1193" t="s">
        <v>1309</v>
      </c>
      <c r="G326" s="1193" t="s">
        <v>1441</v>
      </c>
      <c r="H326" s="1191"/>
      <c r="I326" s="1192"/>
      <c r="J326" s="64"/>
      <c r="K326" s="64"/>
      <c r="L326" s="1190"/>
      <c r="M326" s="66"/>
      <c r="N326" s="66"/>
      <c r="O326" s="66"/>
      <c r="P326" s="66"/>
    </row>
    <row r="327" spans="2:16" s="23" customFormat="1" ht="15.65" customHeight="1">
      <c r="B327" s="1942" t="s">
        <v>1442</v>
      </c>
      <c r="C327" s="1943"/>
      <c r="D327" s="1194" t="s">
        <v>1443</v>
      </c>
      <c r="E327" s="1195">
        <f>E324+2</f>
        <v>2</v>
      </c>
      <c r="F327" s="1195">
        <f t="shared" ref="F327" si="14">F324+2</f>
        <v>2</v>
      </c>
      <c r="G327" s="1195" t="s">
        <v>1470</v>
      </c>
      <c r="H327" s="1191"/>
      <c r="I327" s="1192"/>
      <c r="J327" s="64"/>
      <c r="K327" s="64"/>
      <c r="L327" s="1190"/>
      <c r="M327" s="66"/>
      <c r="N327" s="66"/>
      <c r="O327" s="66"/>
      <c r="P327" s="66"/>
    </row>
    <row r="328" spans="2:16" s="23" customFormat="1" ht="15.65" customHeight="1">
      <c r="B328" s="1942" t="s">
        <v>1444</v>
      </c>
      <c r="C328" s="1943"/>
      <c r="D328" s="1194" t="s">
        <v>1445</v>
      </c>
      <c r="E328" s="1195">
        <f>E324+3</f>
        <v>3</v>
      </c>
      <c r="F328" s="1195">
        <f t="shared" ref="F328" si="15">F324+3</f>
        <v>3</v>
      </c>
      <c r="G328" s="1195" t="s">
        <v>1470</v>
      </c>
      <c r="H328" s="1191"/>
      <c r="I328" s="1192"/>
      <c r="J328" s="64"/>
      <c r="K328" s="64"/>
      <c r="L328" s="1190"/>
      <c r="M328" s="66"/>
      <c r="N328" s="66"/>
      <c r="O328" s="66"/>
      <c r="P328" s="66"/>
    </row>
    <row r="329" spans="2:16" s="23" customFormat="1" ht="15.65" customHeight="1">
      <c r="B329" s="1957" t="s">
        <v>1424</v>
      </c>
      <c r="C329" s="1958"/>
      <c r="D329" s="1196" t="s">
        <v>1425</v>
      </c>
      <c r="E329" s="1195">
        <f>E324+4</f>
        <v>4</v>
      </c>
      <c r="F329" s="1195">
        <f>F324+4</f>
        <v>4</v>
      </c>
      <c r="G329" s="1195" t="s">
        <v>1470</v>
      </c>
      <c r="H329" s="1191"/>
      <c r="I329" s="1192"/>
      <c r="J329" s="64"/>
      <c r="K329" s="64"/>
      <c r="L329" s="1190"/>
      <c r="M329" s="66"/>
      <c r="N329" s="66"/>
      <c r="O329" s="66"/>
      <c r="P329" s="66"/>
    </row>
    <row r="330" spans="2:16" s="23" customFormat="1" ht="15.65" customHeight="1">
      <c r="B330" s="1957" t="s">
        <v>1426</v>
      </c>
      <c r="C330" s="1958"/>
      <c r="D330" s="1959" t="s">
        <v>1427</v>
      </c>
      <c r="E330" s="1962">
        <f>E324+5</f>
        <v>5</v>
      </c>
      <c r="F330" s="1962">
        <f t="shared" ref="F330" si="16">F324+5</f>
        <v>5</v>
      </c>
      <c r="G330" s="1962" t="s">
        <v>1470</v>
      </c>
      <c r="H330" s="1191"/>
      <c r="I330" s="1192"/>
      <c r="J330" s="64"/>
      <c r="K330" s="64"/>
      <c r="L330" s="1190"/>
      <c r="M330" s="66"/>
      <c r="N330" s="66"/>
      <c r="O330" s="66"/>
      <c r="P330" s="66"/>
    </row>
    <row r="331" spans="2:16" s="23" customFormat="1" ht="15.65" customHeight="1">
      <c r="B331" s="1966" t="s">
        <v>1428</v>
      </c>
      <c r="C331" s="1967"/>
      <c r="D331" s="1960"/>
      <c r="E331" s="1963"/>
      <c r="F331" s="1963"/>
      <c r="G331" s="1963" t="s">
        <v>1470</v>
      </c>
      <c r="H331" s="1191"/>
      <c r="I331" s="1192"/>
      <c r="J331" s="64"/>
      <c r="K331" s="64"/>
      <c r="L331" s="1190"/>
      <c r="M331" s="66"/>
      <c r="N331" s="66"/>
      <c r="O331" s="66"/>
      <c r="P331" s="66"/>
    </row>
    <row r="332" spans="2:16" s="23" customFormat="1" ht="15.65" customHeight="1">
      <c r="B332" s="1968" t="s">
        <v>1429</v>
      </c>
      <c r="C332" s="1969"/>
      <c r="D332" s="1961"/>
      <c r="E332" s="1964"/>
      <c r="F332" s="1964"/>
      <c r="G332" s="1964" t="s">
        <v>1471</v>
      </c>
      <c r="H332" s="1191"/>
      <c r="I332" s="1192"/>
      <c r="J332" s="64"/>
      <c r="K332" s="64"/>
      <c r="L332" s="1190"/>
      <c r="M332" s="66"/>
      <c r="N332" s="66"/>
      <c r="O332" s="66"/>
      <c r="P332" s="66"/>
    </row>
    <row r="333" spans="2:16" s="23" customFormat="1" ht="15.65" customHeight="1">
      <c r="B333" s="1957" t="s">
        <v>1430</v>
      </c>
      <c r="C333" s="1958"/>
      <c r="D333" s="1959" t="s">
        <v>1431</v>
      </c>
      <c r="E333" s="1962">
        <f>E324+6</f>
        <v>6</v>
      </c>
      <c r="F333" s="1962">
        <f t="shared" ref="F333" si="17">F324+6</f>
        <v>6</v>
      </c>
      <c r="G333" s="1962" t="s">
        <v>1470</v>
      </c>
      <c r="H333" s="1191"/>
      <c r="I333" s="1192"/>
      <c r="J333" s="64"/>
      <c r="K333" s="64"/>
      <c r="L333" s="1190"/>
      <c r="M333" s="66"/>
      <c r="N333" s="66"/>
      <c r="O333" s="66"/>
      <c r="P333" s="66"/>
    </row>
    <row r="334" spans="2:16" s="23" customFormat="1" ht="15.65" customHeight="1">
      <c r="B334" s="1968" t="s">
        <v>1432</v>
      </c>
      <c r="C334" s="1969"/>
      <c r="D334" s="1971"/>
      <c r="E334" s="1965"/>
      <c r="F334" s="1965"/>
      <c r="G334" s="1965" t="s">
        <v>1470</v>
      </c>
      <c r="H334" s="1191"/>
      <c r="I334" s="1192"/>
      <c r="J334" s="64"/>
      <c r="K334" s="64"/>
      <c r="L334" s="1190"/>
      <c r="M334" s="66"/>
      <c r="N334" s="66"/>
      <c r="O334" s="66"/>
      <c r="P334" s="66"/>
    </row>
    <row r="335" spans="2:16" s="23" customFormat="1" ht="15.65" customHeight="1">
      <c r="B335" s="1942" t="s">
        <v>1433</v>
      </c>
      <c r="C335" s="1943"/>
      <c r="D335" s="1197" t="s">
        <v>1434</v>
      </c>
      <c r="E335" s="1198">
        <f>E324+7</f>
        <v>7</v>
      </c>
      <c r="F335" s="1198">
        <f>F324+7</f>
        <v>7</v>
      </c>
      <c r="G335" s="1198" t="s">
        <v>1470</v>
      </c>
      <c r="H335" s="1191"/>
      <c r="I335" s="1192"/>
      <c r="J335" s="64"/>
      <c r="K335" s="64"/>
      <c r="L335" s="1190"/>
      <c r="M335" s="66"/>
      <c r="N335" s="66"/>
      <c r="O335" s="66"/>
      <c r="P335" s="66"/>
    </row>
    <row r="336" spans="2:16" s="23" customFormat="1" ht="15.65" customHeight="1">
      <c r="B336" s="1942" t="s">
        <v>1435</v>
      </c>
      <c r="C336" s="1943"/>
      <c r="D336" s="1197" t="s">
        <v>1436</v>
      </c>
      <c r="E336" s="1198">
        <f>E324+8</f>
        <v>8</v>
      </c>
      <c r="F336" s="1198">
        <f t="shared" ref="F336" si="18">F324+8</f>
        <v>8</v>
      </c>
      <c r="G336" s="1198" t="s">
        <v>1470</v>
      </c>
      <c r="H336" s="1191"/>
      <c r="I336" s="1192"/>
      <c r="J336" s="64"/>
      <c r="K336" s="64"/>
      <c r="L336" s="1190"/>
      <c r="M336" s="66"/>
      <c r="N336" s="66"/>
      <c r="O336" s="66"/>
      <c r="P336" s="66"/>
    </row>
    <row r="337" spans="2:16" s="23" customFormat="1" ht="15.65" customHeight="1">
      <c r="B337" s="1942" t="s">
        <v>1437</v>
      </c>
      <c r="C337" s="1943"/>
      <c r="D337" s="1197" t="s">
        <v>1438</v>
      </c>
      <c r="E337" s="1198">
        <f>E324+9</f>
        <v>9</v>
      </c>
      <c r="F337" s="1198">
        <f t="shared" ref="F337" si="19">F324+9</f>
        <v>9</v>
      </c>
      <c r="G337" s="1198" t="s">
        <v>1470</v>
      </c>
      <c r="H337" s="1191"/>
      <c r="I337" s="1192"/>
      <c r="J337" s="64"/>
      <c r="K337" s="64"/>
      <c r="L337" s="1190"/>
      <c r="M337" s="66"/>
      <c r="N337" s="66"/>
      <c r="O337" s="66"/>
      <c r="P337" s="66"/>
    </row>
    <row r="338" spans="2:16" s="23" customFormat="1" ht="15.65" customHeight="1">
      <c r="B338" s="1942" t="s">
        <v>1439</v>
      </c>
      <c r="C338" s="1970"/>
      <c r="D338" s="1197">
        <v>47</v>
      </c>
      <c r="E338" s="1198">
        <f>E324+10</f>
        <v>10</v>
      </c>
      <c r="F338" s="1198">
        <f t="shared" ref="F338" si="20">F324+10</f>
        <v>10</v>
      </c>
      <c r="G338" s="1198" t="s">
        <v>1470</v>
      </c>
      <c r="H338" s="1191"/>
      <c r="I338" s="1192"/>
      <c r="J338" s="64"/>
      <c r="K338" s="64"/>
      <c r="L338" s="1190"/>
      <c r="M338" s="66"/>
      <c r="N338" s="66"/>
      <c r="O338" s="66"/>
      <c r="P338" s="66"/>
    </row>
    <row r="339" spans="2:16" s="23" customFormat="1" ht="15.65" customHeight="1">
      <c r="B339" s="1942" t="s">
        <v>1440</v>
      </c>
      <c r="C339" s="1970"/>
      <c r="D339" s="1197">
        <f>D324+24</f>
        <v>24</v>
      </c>
      <c r="E339" s="1198">
        <f>E324+24</f>
        <v>24</v>
      </c>
      <c r="F339" s="1198">
        <f>F324+24</f>
        <v>24</v>
      </c>
      <c r="G339" s="1198" t="s">
        <v>1470</v>
      </c>
      <c r="H339" s="1191"/>
      <c r="I339" s="1192"/>
      <c r="J339" s="64"/>
      <c r="K339" s="64"/>
      <c r="L339" s="1190"/>
      <c r="M339" s="66"/>
      <c r="N339" s="66"/>
      <c r="O339" s="66"/>
      <c r="P339" s="66"/>
    </row>
    <row r="340" spans="2:16" s="23" customFormat="1" ht="15.65" customHeight="1">
      <c r="B340" s="1427" t="s">
        <v>1472</v>
      </c>
      <c r="C340" s="419"/>
      <c r="D340" s="419"/>
      <c r="E340" s="419"/>
      <c r="F340" s="419"/>
      <c r="G340" s="419"/>
      <c r="H340" s="1191"/>
      <c r="I340" s="1192"/>
      <c r="J340" s="1190"/>
      <c r="K340" s="1190"/>
      <c r="L340" s="1190"/>
      <c r="M340" s="66"/>
      <c r="N340" s="66"/>
      <c r="O340" s="66"/>
      <c r="P340" s="66"/>
    </row>
    <row r="341" spans="2:16" s="23" customFormat="1" ht="15.65" customHeight="1">
      <c r="B341" s="1428"/>
      <c r="C341" s="642" t="s">
        <v>52</v>
      </c>
      <c r="D341" s="642" t="s">
        <v>53</v>
      </c>
      <c r="E341" s="642" t="s">
        <v>54</v>
      </c>
      <c r="F341" s="642" t="s">
        <v>55</v>
      </c>
      <c r="G341" s="642" t="s">
        <v>56</v>
      </c>
      <c r="H341" s="1191"/>
      <c r="I341" s="1192"/>
      <c r="J341" s="1199"/>
      <c r="K341" s="1199"/>
      <c r="L341" s="1190"/>
      <c r="M341" s="66"/>
      <c r="N341" s="66"/>
      <c r="O341" s="66"/>
      <c r="P341" s="66"/>
    </row>
    <row r="342" spans="2:16" s="22" customFormat="1" ht="15.65" customHeight="1">
      <c r="B342" s="1429" t="s">
        <v>494</v>
      </c>
      <c r="C342" s="504">
        <v>56</v>
      </c>
      <c r="D342" s="504">
        <v>51</v>
      </c>
      <c r="E342" s="504">
        <f>D342-1</f>
        <v>50</v>
      </c>
      <c r="F342" s="504">
        <f>E342-1</f>
        <v>49</v>
      </c>
      <c r="G342" s="504">
        <f>F342-1</f>
        <v>48</v>
      </c>
      <c r="H342" s="1191"/>
      <c r="I342" s="1192"/>
      <c r="J342" s="1199"/>
      <c r="K342" s="1199"/>
      <c r="L342" s="1190"/>
      <c r="M342" s="66"/>
      <c r="N342" s="66"/>
      <c r="O342" s="66"/>
      <c r="P342" s="80"/>
    </row>
    <row r="343" spans="2:16" s="22" customFormat="1" ht="15.65" customHeight="1">
      <c r="B343" s="1430" t="s">
        <v>1473</v>
      </c>
      <c r="C343" s="505" t="s">
        <v>74</v>
      </c>
      <c r="D343" s="505" t="s">
        <v>74</v>
      </c>
      <c r="E343" s="504">
        <v>45</v>
      </c>
      <c r="F343" s="504">
        <f t="shared" ref="F343" si="21">E343-1</f>
        <v>44</v>
      </c>
      <c r="G343" s="504">
        <f t="shared" ref="G343" si="22">F343-1</f>
        <v>43</v>
      </c>
      <c r="H343" s="1191"/>
      <c r="I343" s="1192"/>
      <c r="J343" s="1199"/>
      <c r="K343" s="1199"/>
      <c r="L343" s="1190"/>
      <c r="M343" s="66"/>
      <c r="N343" s="66"/>
      <c r="O343" s="66"/>
      <c r="P343" s="80"/>
    </row>
    <row r="344" spans="2:16" s="22" customFormat="1" ht="15.65" customHeight="1">
      <c r="B344" s="1427" t="s">
        <v>665</v>
      </c>
      <c r="C344" s="419"/>
      <c r="D344" s="419"/>
      <c r="E344" s="419"/>
      <c r="F344" s="423"/>
      <c r="G344" s="423" t="s">
        <v>507</v>
      </c>
      <c r="H344" s="1191"/>
      <c r="I344" s="1200"/>
      <c r="J344" s="1190"/>
      <c r="K344" s="1199"/>
      <c r="L344" s="1190"/>
      <c r="M344" s="66"/>
      <c r="N344" s="66"/>
      <c r="O344" s="66"/>
      <c r="P344" s="80"/>
    </row>
    <row r="345" spans="2:16" s="22" customFormat="1" ht="15.65" customHeight="1">
      <c r="B345" s="1428"/>
      <c r="C345" s="497" t="s">
        <v>52</v>
      </c>
      <c r="D345" s="497" t="s">
        <v>53</v>
      </c>
      <c r="E345" s="497" t="s">
        <v>54</v>
      </c>
      <c r="F345" s="497" t="s">
        <v>55</v>
      </c>
      <c r="G345" s="497" t="s">
        <v>56</v>
      </c>
      <c r="H345" s="1201"/>
      <c r="I345" s="1200"/>
      <c r="J345" s="1202"/>
      <c r="K345" s="1203"/>
      <c r="L345" s="1190"/>
      <c r="M345" s="66"/>
      <c r="N345" s="66"/>
      <c r="O345" s="66"/>
      <c r="P345" s="80"/>
    </row>
    <row r="346" spans="2:16" s="22" customFormat="1" ht="15.65" customHeight="1">
      <c r="B346" s="1430" t="s">
        <v>452</v>
      </c>
      <c r="C346" s="534">
        <v>53</v>
      </c>
      <c r="D346" s="534">
        <v>46</v>
      </c>
      <c r="E346" s="534">
        <f>D346-1</f>
        <v>45</v>
      </c>
      <c r="F346" s="534">
        <f t="shared" ref="F346:G347" si="23">E346-1</f>
        <v>44</v>
      </c>
      <c r="G346" s="534">
        <f t="shared" si="23"/>
        <v>43</v>
      </c>
      <c r="H346" s="83"/>
      <c r="I346" s="68"/>
      <c r="J346" s="83"/>
      <c r="K346" s="83"/>
      <c r="L346" s="83"/>
      <c r="M346" s="81"/>
      <c r="N346" s="79"/>
      <c r="O346" s="80"/>
      <c r="P346" s="80"/>
    </row>
    <row r="347" spans="2:16" s="22" customFormat="1" ht="15.65" customHeight="1">
      <c r="B347" s="1430" t="s">
        <v>1473</v>
      </c>
      <c r="C347" s="846" t="s">
        <v>74</v>
      </c>
      <c r="D347" s="846" t="s">
        <v>74</v>
      </c>
      <c r="E347" s="534">
        <v>38</v>
      </c>
      <c r="F347" s="534">
        <f t="shared" si="23"/>
        <v>37</v>
      </c>
      <c r="G347" s="534">
        <f t="shared" si="23"/>
        <v>36</v>
      </c>
      <c r="H347" s="75"/>
      <c r="I347" s="75"/>
      <c r="J347" s="75"/>
      <c r="K347" s="75"/>
      <c r="L347" s="80"/>
      <c r="M347" s="80"/>
      <c r="N347" s="80"/>
      <c r="O347" s="80"/>
      <c r="P347" s="80"/>
    </row>
    <row r="348" spans="2:16" s="36" customFormat="1" ht="15.65" customHeight="1">
      <c r="B348" s="1431" t="s">
        <v>664</v>
      </c>
      <c r="C348" s="660"/>
      <c r="D348" s="660"/>
      <c r="E348" s="660"/>
      <c r="F348" s="660"/>
      <c r="G348" s="660"/>
      <c r="H348" s="80"/>
      <c r="I348" s="80"/>
      <c r="J348" s="80"/>
      <c r="K348" s="80"/>
      <c r="L348" s="80"/>
      <c r="M348" s="80"/>
      <c r="N348" s="80"/>
      <c r="O348" s="80"/>
      <c r="P348" s="495"/>
    </row>
    <row r="349" spans="2:16" s="36" customFormat="1" ht="15.65" customHeight="1">
      <c r="B349" s="1432"/>
      <c r="C349" s="593" t="s">
        <v>52</v>
      </c>
      <c r="D349" s="593" t="s">
        <v>53</v>
      </c>
      <c r="E349" s="593" t="s">
        <v>54</v>
      </c>
      <c r="F349" s="593" t="s">
        <v>55</v>
      </c>
      <c r="G349" s="593" t="s">
        <v>56</v>
      </c>
      <c r="H349" s="80"/>
      <c r="I349" s="80"/>
      <c r="J349" s="80"/>
      <c r="K349" s="80"/>
      <c r="L349" s="80"/>
      <c r="M349" s="80"/>
      <c r="N349" s="80"/>
      <c r="O349" s="80"/>
      <c r="P349" s="495"/>
    </row>
    <row r="350" spans="2:16" s="36" customFormat="1" ht="15.65" customHeight="1">
      <c r="B350" s="1404" t="s">
        <v>459</v>
      </c>
      <c r="C350" s="504">
        <v>50</v>
      </c>
      <c r="D350" s="504">
        <v>45.2</v>
      </c>
      <c r="E350" s="504">
        <f>D350-1</f>
        <v>44.2</v>
      </c>
      <c r="F350" s="504">
        <f t="shared" ref="F350:F351" si="24">E350-1</f>
        <v>43.2</v>
      </c>
      <c r="G350" s="504">
        <f t="shared" ref="G350:G351" si="25">F350-1</f>
        <v>42.2</v>
      </c>
      <c r="H350" s="80"/>
      <c r="I350" s="80"/>
      <c r="J350" s="80"/>
      <c r="K350" s="80"/>
      <c r="L350" s="80"/>
      <c r="M350" s="80"/>
      <c r="N350" s="80"/>
      <c r="O350" s="80"/>
      <c r="P350" s="495"/>
    </row>
    <row r="351" spans="2:16" s="36" customFormat="1" ht="15.65" customHeight="1">
      <c r="B351" s="1404" t="s">
        <v>1474</v>
      </c>
      <c r="C351" s="505" t="s">
        <v>74</v>
      </c>
      <c r="D351" s="505" t="s">
        <v>74</v>
      </c>
      <c r="E351" s="504">
        <v>36.200000000000003</v>
      </c>
      <c r="F351" s="504">
        <f t="shared" si="24"/>
        <v>35.200000000000003</v>
      </c>
      <c r="G351" s="504">
        <f t="shared" si="25"/>
        <v>34.200000000000003</v>
      </c>
      <c r="H351" s="415"/>
      <c r="I351" s="415"/>
      <c r="J351" s="415"/>
      <c r="K351" s="415"/>
      <c r="L351" s="58"/>
      <c r="M351" s="88"/>
      <c r="N351" s="89"/>
      <c r="O351" s="89"/>
      <c r="P351" s="495"/>
    </row>
    <row r="352" spans="2:16" s="36" customFormat="1" ht="15.65" customHeight="1">
      <c r="B352" s="1916" t="s">
        <v>662</v>
      </c>
      <c r="C352" s="1917"/>
      <c r="D352" s="1917"/>
      <c r="E352" s="1917"/>
      <c r="F352" s="1917"/>
      <c r="G352" s="1917"/>
      <c r="H352" s="415"/>
      <c r="I352" s="415"/>
      <c r="J352" s="415"/>
      <c r="K352" s="415"/>
      <c r="L352" s="58"/>
      <c r="M352" s="88"/>
      <c r="N352" s="89"/>
      <c r="O352" s="89"/>
      <c r="P352" s="495"/>
    </row>
    <row r="353" spans="2:16" s="36" customFormat="1" ht="15.65" customHeight="1">
      <c r="B353" s="1404"/>
      <c r="C353" s="593" t="s">
        <v>52</v>
      </c>
      <c r="D353" s="593" t="s">
        <v>53</v>
      </c>
      <c r="E353" s="593" t="s">
        <v>54</v>
      </c>
      <c r="F353" s="593" t="s">
        <v>55</v>
      </c>
      <c r="G353" s="593" t="s">
        <v>56</v>
      </c>
      <c r="H353" s="427"/>
      <c r="I353" s="415"/>
      <c r="J353" s="415"/>
      <c r="K353" s="58"/>
      <c r="L353" s="88"/>
      <c r="M353" s="64"/>
      <c r="N353" s="64"/>
      <c r="O353" s="80"/>
      <c r="P353" s="495"/>
    </row>
    <row r="354" spans="2:16" s="1205" customFormat="1" ht="15.65" customHeight="1">
      <c r="B354" s="1404" t="s">
        <v>440</v>
      </c>
      <c r="C354" s="534">
        <v>55</v>
      </c>
      <c r="D354" s="534">
        <v>48</v>
      </c>
      <c r="E354" s="534">
        <f>D354-1</f>
        <v>47</v>
      </c>
      <c r="F354" s="534">
        <f t="shared" ref="F354:G354" si="26">E354-1</f>
        <v>46</v>
      </c>
      <c r="G354" s="534">
        <f t="shared" si="26"/>
        <v>45</v>
      </c>
      <c r="H354" s="87"/>
      <c r="I354" s="87"/>
      <c r="J354" s="415"/>
      <c r="K354" s="415"/>
      <c r="L354" s="58"/>
      <c r="M354" s="88"/>
      <c r="N354" s="89"/>
      <c r="O354" s="89"/>
      <c r="P354" s="1204"/>
    </row>
    <row r="355" spans="2:16" s="1205" customFormat="1" ht="15.65" customHeight="1">
      <c r="B355" s="1404" t="s">
        <v>1475</v>
      </c>
      <c r="C355" s="846" t="s">
        <v>74</v>
      </c>
      <c r="D355" s="846" t="s">
        <v>74</v>
      </c>
      <c r="E355" s="534">
        <v>34</v>
      </c>
      <c r="F355" s="534">
        <f>E355-1</f>
        <v>33</v>
      </c>
      <c r="G355" s="534">
        <f>F355-1</f>
        <v>32</v>
      </c>
      <c r="H355" s="87"/>
      <c r="I355" s="87"/>
      <c r="J355" s="415"/>
      <c r="K355" s="415"/>
      <c r="L355" s="58"/>
      <c r="M355" s="88"/>
      <c r="N355" s="89"/>
      <c r="O355" s="89"/>
      <c r="P355" s="1204"/>
    </row>
    <row r="356" spans="2:16" s="1205" customFormat="1" ht="15.65" customHeight="1">
      <c r="B356" s="1427" t="s">
        <v>663</v>
      </c>
      <c r="C356" s="449"/>
      <c r="D356" s="449"/>
      <c r="E356" s="449"/>
      <c r="F356" s="449"/>
      <c r="G356" s="449" t="s">
        <v>507</v>
      </c>
      <c r="H356" s="87"/>
      <c r="I356" s="87"/>
      <c r="J356" s="415"/>
      <c r="K356" s="415"/>
      <c r="L356" s="58"/>
      <c r="M356" s="88"/>
      <c r="N356" s="89"/>
      <c r="O356" s="89"/>
      <c r="P356" s="1204"/>
    </row>
    <row r="357" spans="2:16" s="1205" customFormat="1" ht="15.65" customHeight="1">
      <c r="B357" s="1433"/>
      <c r="C357" s="593" t="s">
        <v>52</v>
      </c>
      <c r="D357" s="593" t="s">
        <v>53</v>
      </c>
      <c r="E357" s="593" t="s">
        <v>54</v>
      </c>
      <c r="F357" s="593" t="s">
        <v>55</v>
      </c>
      <c r="G357" s="593" t="s">
        <v>56</v>
      </c>
      <c r="H357" s="87"/>
      <c r="I357" s="87"/>
      <c r="J357" s="415"/>
      <c r="K357" s="415"/>
      <c r="L357" s="58"/>
      <c r="M357" s="88"/>
      <c r="N357" s="89"/>
      <c r="O357" s="89"/>
      <c r="P357" s="1204"/>
    </row>
    <row r="358" spans="2:16" s="1205" customFormat="1" ht="15.65" customHeight="1">
      <c r="B358" s="1429" t="s">
        <v>417</v>
      </c>
      <c r="C358" s="534">
        <v>53</v>
      </c>
      <c r="D358" s="534">
        <v>46</v>
      </c>
      <c r="E358" s="534">
        <f>D358-1</f>
        <v>45</v>
      </c>
      <c r="F358" s="534">
        <f t="shared" ref="F358:F359" si="27">E358-1</f>
        <v>44</v>
      </c>
      <c r="G358" s="534">
        <f t="shared" ref="G358:G359" si="28">F358-1</f>
        <v>43</v>
      </c>
      <c r="H358" s="87"/>
      <c r="I358" s="87"/>
      <c r="J358" s="415"/>
      <c r="K358" s="415"/>
      <c r="L358" s="58"/>
      <c r="M358" s="88"/>
      <c r="N358" s="89"/>
      <c r="O358" s="89"/>
      <c r="P358" s="1204"/>
    </row>
    <row r="359" spans="2:16" s="1205" customFormat="1" ht="15.65" customHeight="1">
      <c r="B359" s="1429" t="s">
        <v>1485</v>
      </c>
      <c r="C359" s="846" t="s">
        <v>74</v>
      </c>
      <c r="D359" s="846" t="s">
        <v>74</v>
      </c>
      <c r="E359" s="534">
        <v>38</v>
      </c>
      <c r="F359" s="534">
        <f t="shared" si="27"/>
        <v>37</v>
      </c>
      <c r="G359" s="534">
        <f t="shared" si="28"/>
        <v>36</v>
      </c>
      <c r="H359" s="87"/>
      <c r="I359" s="87"/>
      <c r="J359" s="415"/>
      <c r="K359" s="415"/>
      <c r="L359" s="58"/>
      <c r="M359" s="88"/>
      <c r="N359" s="89"/>
      <c r="O359" s="89"/>
      <c r="P359" s="1204"/>
    </row>
    <row r="360" spans="2:16" s="22" customFormat="1" ht="15.65" customHeight="1">
      <c r="B360" s="1434" t="s">
        <v>1476</v>
      </c>
      <c r="C360" s="1209"/>
      <c r="D360" s="1209"/>
      <c r="E360" s="1209"/>
      <c r="F360" s="1209"/>
      <c r="G360" s="1209"/>
      <c r="H360" s="87"/>
      <c r="I360" s="87"/>
      <c r="J360" s="415"/>
      <c r="K360" s="415"/>
      <c r="L360" s="58"/>
      <c r="M360" s="88"/>
      <c r="N360" s="89"/>
      <c r="O360" s="89"/>
      <c r="P360" s="80"/>
    </row>
    <row r="361" spans="2:16" s="23" customFormat="1" ht="15.65" customHeight="1">
      <c r="B361" s="1921" t="s">
        <v>1477</v>
      </c>
      <c r="C361" s="1921"/>
      <c r="D361" s="1921"/>
      <c r="E361" s="1919"/>
      <c r="F361" s="1210"/>
      <c r="G361" s="1210"/>
      <c r="H361" s="87"/>
      <c r="I361" s="87"/>
      <c r="J361" s="415"/>
      <c r="K361" s="415"/>
      <c r="L361" s="58"/>
      <c r="M361" s="88"/>
      <c r="N361" s="89"/>
      <c r="O361" s="89"/>
      <c r="P361" s="66"/>
    </row>
    <row r="362" spans="2:16" s="22" customFormat="1" ht="15.65" customHeight="1">
      <c r="B362" s="1926" t="s">
        <v>1478</v>
      </c>
      <c r="C362" s="1927"/>
      <c r="D362" s="1927"/>
      <c r="E362" s="1927"/>
      <c r="F362" s="1188"/>
      <c r="G362" s="1188"/>
      <c r="H362" s="87"/>
      <c r="I362" s="87"/>
      <c r="J362" s="415"/>
      <c r="K362" s="415"/>
      <c r="L362" s="58"/>
      <c r="M362" s="88"/>
      <c r="N362" s="89"/>
      <c r="O362" s="89"/>
      <c r="P362" s="80"/>
    </row>
    <row r="363" spans="2:16" s="1206" customFormat="1" ht="15.65" customHeight="1">
      <c r="B363" s="1921" t="s">
        <v>1479</v>
      </c>
      <c r="C363" s="1921"/>
      <c r="D363" s="1921"/>
      <c r="E363" s="1919"/>
      <c r="F363" s="1188"/>
      <c r="G363" s="1188"/>
      <c r="H363" s="87"/>
      <c r="I363" s="87"/>
      <c r="J363" s="415"/>
      <c r="K363" s="415"/>
      <c r="L363" s="58"/>
      <c r="M363" s="88"/>
      <c r="N363" s="89"/>
      <c r="O363" s="89"/>
      <c r="P363" s="1190"/>
    </row>
    <row r="364" spans="2:16" s="23" customFormat="1" ht="15.65" customHeight="1">
      <c r="B364" s="1435" t="s">
        <v>505</v>
      </c>
      <c r="C364" s="533" t="s">
        <v>446</v>
      </c>
      <c r="D364" s="90" t="s">
        <v>465</v>
      </c>
      <c r="E364" s="91"/>
      <c r="F364" s="91"/>
      <c r="G364" s="91"/>
      <c r="H364" s="87"/>
      <c r="I364" s="87"/>
      <c r="J364" s="415"/>
      <c r="K364" s="415"/>
      <c r="L364" s="58"/>
      <c r="M364" s="88"/>
      <c r="N364" s="89"/>
      <c r="O364" s="89"/>
      <c r="P364" s="66"/>
    </row>
    <row r="365" spans="2:16" s="23" customFormat="1" ht="15.65" customHeight="1">
      <c r="B365" s="1918">
        <v>1.5</v>
      </c>
      <c r="C365" s="1918"/>
      <c r="D365" s="1918"/>
      <c r="E365" s="91"/>
      <c r="F365" s="91"/>
      <c r="G365" s="91"/>
      <c r="H365" s="87"/>
      <c r="I365" s="87"/>
      <c r="J365" s="415"/>
      <c r="K365" s="415"/>
      <c r="L365" s="58"/>
      <c r="M365" s="88"/>
      <c r="N365" s="89"/>
      <c r="O365" s="89"/>
      <c r="P365" s="66"/>
    </row>
    <row r="366" spans="2:16" s="23" customFormat="1" ht="15.65" customHeight="1">
      <c r="B366" s="1436" t="s">
        <v>508</v>
      </c>
      <c r="C366" s="1187" t="s">
        <v>438</v>
      </c>
      <c r="D366" s="657" t="s">
        <v>467</v>
      </c>
      <c r="E366" s="657" t="s">
        <v>478</v>
      </c>
      <c r="F366" s="657" t="s">
        <v>471</v>
      </c>
      <c r="G366" s="657" t="s">
        <v>437</v>
      </c>
      <c r="H366" s="87"/>
      <c r="I366" s="87"/>
      <c r="J366" s="415"/>
      <c r="K366" s="415"/>
      <c r="L366" s="58"/>
      <c r="M366" s="88"/>
      <c r="N366" s="89"/>
      <c r="O366" s="89"/>
      <c r="P366" s="66"/>
    </row>
    <row r="367" spans="2:16" s="36" customFormat="1" ht="15.65" customHeight="1">
      <c r="B367" s="1437" t="s">
        <v>509</v>
      </c>
      <c r="C367" s="532" t="s">
        <v>440</v>
      </c>
      <c r="D367" s="657" t="s">
        <v>474</v>
      </c>
      <c r="E367" s="91"/>
      <c r="F367" s="91"/>
      <c r="G367" s="91"/>
      <c r="H367" s="87"/>
      <c r="I367" s="87"/>
      <c r="J367" s="415"/>
      <c r="K367" s="415"/>
      <c r="L367" s="58"/>
      <c r="M367" s="88"/>
      <c r="N367" s="89"/>
      <c r="O367" s="89"/>
      <c r="P367" s="495"/>
    </row>
    <row r="368" spans="2:16" s="36" customFormat="1" ht="15.65" customHeight="1">
      <c r="B368" s="1434">
        <v>2</v>
      </c>
      <c r="C368" s="1187"/>
      <c r="D368" s="1187"/>
      <c r="E368" s="1187"/>
      <c r="F368" s="1187"/>
      <c r="G368" s="1187"/>
      <c r="H368" s="87"/>
      <c r="I368" s="87"/>
      <c r="J368" s="415"/>
      <c r="K368" s="415"/>
      <c r="L368" s="58"/>
      <c r="M368" s="88"/>
      <c r="N368" s="89"/>
      <c r="O368" s="89"/>
      <c r="P368" s="495"/>
    </row>
    <row r="369" spans="2:16" s="36" customFormat="1" ht="15.65" customHeight="1">
      <c r="B369" s="1436" t="s">
        <v>464</v>
      </c>
      <c r="C369" s="1187" t="s">
        <v>476</v>
      </c>
      <c r="D369" s="657" t="s">
        <v>468</v>
      </c>
      <c r="E369" s="657" t="s">
        <v>455</v>
      </c>
      <c r="F369" s="657" t="s">
        <v>477</v>
      </c>
      <c r="G369" s="657" t="s">
        <v>472</v>
      </c>
      <c r="H369" s="87"/>
      <c r="I369" s="87"/>
      <c r="J369" s="415"/>
      <c r="K369" s="415"/>
      <c r="L369" s="58"/>
      <c r="M369" s="88"/>
      <c r="N369" s="89"/>
      <c r="O369" s="89"/>
      <c r="P369" s="495"/>
    </row>
    <row r="370" spans="2:16" s="36" customFormat="1" ht="15.65" customHeight="1">
      <c r="B370" s="1438">
        <v>2.5</v>
      </c>
      <c r="C370" s="662"/>
      <c r="D370" s="662"/>
      <c r="E370" s="662"/>
      <c r="F370" s="662"/>
      <c r="G370" s="662"/>
      <c r="H370" s="87"/>
      <c r="I370" s="87"/>
      <c r="J370" s="415"/>
      <c r="K370" s="415"/>
      <c r="L370" s="58"/>
      <c r="M370" s="88"/>
      <c r="N370" s="89"/>
      <c r="O370" s="89"/>
      <c r="P370" s="495"/>
    </row>
    <row r="371" spans="2:16" s="36" customFormat="1" ht="15.65" customHeight="1">
      <c r="B371" s="1436" t="s">
        <v>510</v>
      </c>
      <c r="C371" s="1187" t="s">
        <v>479</v>
      </c>
      <c r="D371" s="657" t="s">
        <v>480</v>
      </c>
      <c r="E371" s="657" t="s">
        <v>473</v>
      </c>
      <c r="F371" s="657" t="s">
        <v>511</v>
      </c>
      <c r="G371" s="657" t="s">
        <v>512</v>
      </c>
      <c r="H371" s="87"/>
      <c r="I371" s="87"/>
      <c r="J371" s="415"/>
      <c r="K371" s="415"/>
      <c r="L371" s="58"/>
      <c r="M371" s="88"/>
      <c r="N371" s="89"/>
      <c r="O371" s="89"/>
      <c r="P371" s="495"/>
    </row>
    <row r="372" spans="2:16" s="36" customFormat="1" ht="15.65" customHeight="1">
      <c r="B372" s="1438">
        <v>3</v>
      </c>
      <c r="C372" s="662"/>
      <c r="D372" s="662"/>
      <c r="E372" s="662"/>
      <c r="F372" s="662"/>
      <c r="G372" s="662"/>
      <c r="H372" s="87"/>
      <c r="I372" s="87"/>
      <c r="J372" s="415"/>
      <c r="K372" s="415"/>
      <c r="L372" s="58"/>
      <c r="M372" s="88"/>
      <c r="N372" s="89"/>
      <c r="O372" s="89"/>
      <c r="P372" s="495"/>
    </row>
    <row r="373" spans="2:16" s="36" customFormat="1" ht="15.65" customHeight="1">
      <c r="B373" s="1436" t="s">
        <v>513</v>
      </c>
      <c r="C373" s="1187" t="s">
        <v>454</v>
      </c>
      <c r="D373" s="657" t="s">
        <v>514</v>
      </c>
      <c r="E373" s="657" t="s">
        <v>469</v>
      </c>
      <c r="F373" s="657" t="s">
        <v>515</v>
      </c>
      <c r="G373" s="657" t="s">
        <v>516</v>
      </c>
      <c r="H373" s="87"/>
      <c r="I373" s="87"/>
      <c r="J373" s="415"/>
      <c r="K373" s="415"/>
      <c r="L373" s="58"/>
      <c r="M373" s="88"/>
      <c r="N373" s="89"/>
      <c r="O373" s="89"/>
      <c r="P373" s="495"/>
    </row>
    <row r="374" spans="2:16" s="36" customFormat="1" ht="15.65" customHeight="1">
      <c r="B374" s="1437" t="s">
        <v>518</v>
      </c>
      <c r="C374" s="1187" t="s">
        <v>482</v>
      </c>
      <c r="D374" s="91"/>
      <c r="E374" s="91"/>
      <c r="F374" s="91"/>
      <c r="G374" s="91"/>
      <c r="H374" s="87"/>
      <c r="I374" s="87"/>
      <c r="J374" s="415"/>
      <c r="K374" s="415"/>
      <c r="L374" s="58"/>
      <c r="M374" s="88"/>
      <c r="N374" s="89"/>
      <c r="O374" s="89"/>
      <c r="P374" s="495"/>
    </row>
    <row r="375" spans="2:16" s="36" customFormat="1" ht="15.65" customHeight="1">
      <c r="B375" s="1434">
        <v>3.5</v>
      </c>
      <c r="C375" s="1187"/>
      <c r="D375" s="1187"/>
      <c r="E375" s="1187"/>
      <c r="F375" s="1187"/>
      <c r="G375" s="1187"/>
      <c r="H375" s="87"/>
      <c r="I375" s="87"/>
      <c r="J375" s="415"/>
      <c r="K375" s="415"/>
      <c r="L375" s="58"/>
      <c r="M375" s="88"/>
      <c r="N375" s="89"/>
      <c r="O375" s="89"/>
      <c r="P375" s="495"/>
    </row>
    <row r="376" spans="2:16" s="36" customFormat="1" ht="15.65" customHeight="1">
      <c r="B376" s="1436" t="s">
        <v>460</v>
      </c>
      <c r="C376" s="1187" t="s">
        <v>470</v>
      </c>
      <c r="D376" s="657" t="s">
        <v>519</v>
      </c>
      <c r="E376" s="657" t="s">
        <v>520</v>
      </c>
      <c r="F376" s="657" t="s">
        <v>484</v>
      </c>
      <c r="G376" s="657" t="s">
        <v>144</v>
      </c>
      <c r="H376" s="87"/>
      <c r="I376" s="87"/>
      <c r="J376" s="415"/>
      <c r="K376" s="415"/>
      <c r="L376" s="58"/>
      <c r="M376" s="88"/>
      <c r="N376" s="89"/>
      <c r="O376" s="89"/>
      <c r="P376" s="495"/>
    </row>
    <row r="377" spans="2:16" s="36" customFormat="1" ht="15.65" customHeight="1">
      <c r="B377" s="1434">
        <v>4</v>
      </c>
      <c r="C377" s="1187"/>
      <c r="D377" s="1187"/>
      <c r="E377" s="1187"/>
      <c r="F377" s="1187"/>
      <c r="G377" s="1187"/>
      <c r="H377" s="87"/>
      <c r="I377" s="87"/>
      <c r="J377" s="415"/>
      <c r="K377" s="415"/>
      <c r="L377" s="58"/>
      <c r="M377" s="88"/>
      <c r="N377" s="89"/>
      <c r="O377" s="89"/>
      <c r="P377" s="495"/>
    </row>
    <row r="378" spans="2:16" s="36" customFormat="1" ht="15.65" customHeight="1">
      <c r="B378" s="1436" t="s">
        <v>521</v>
      </c>
      <c r="C378" s="1187" t="s">
        <v>475</v>
      </c>
      <c r="D378" s="657" t="s">
        <v>466</v>
      </c>
      <c r="E378" s="657" t="s">
        <v>522</v>
      </c>
      <c r="F378" s="657" t="s">
        <v>523</v>
      </c>
      <c r="G378" s="657" t="s">
        <v>524</v>
      </c>
      <c r="H378" s="87"/>
      <c r="I378" s="87"/>
      <c r="J378" s="415"/>
      <c r="K378" s="415"/>
      <c r="L378" s="58"/>
      <c r="M378" s="88"/>
      <c r="N378" s="89"/>
      <c r="O378" s="89"/>
      <c r="P378" s="495"/>
    </row>
    <row r="379" spans="2:16" s="36" customFormat="1" ht="15.65" customHeight="1">
      <c r="B379" s="1437" t="s">
        <v>525</v>
      </c>
      <c r="C379" s="92"/>
      <c r="D379" s="91"/>
      <c r="E379" s="91"/>
      <c r="F379" s="91"/>
      <c r="G379" s="91"/>
      <c r="H379" s="87"/>
      <c r="I379" s="87"/>
      <c r="J379" s="415"/>
      <c r="K379" s="415"/>
      <c r="L379" s="58"/>
      <c r="M379" s="88"/>
      <c r="N379" s="89"/>
      <c r="O379" s="89"/>
      <c r="P379" s="495"/>
    </row>
    <row r="380" spans="2:16" s="36" customFormat="1" ht="15.65" customHeight="1">
      <c r="B380" s="1434">
        <v>4.5</v>
      </c>
      <c r="C380" s="1187"/>
      <c r="D380" s="1187"/>
      <c r="E380" s="1187"/>
      <c r="F380" s="1187"/>
      <c r="G380" s="1187"/>
      <c r="H380" s="87"/>
      <c r="I380" s="87"/>
      <c r="J380" s="415"/>
      <c r="K380" s="415"/>
      <c r="L380" s="58"/>
      <c r="M380" s="88"/>
      <c r="N380" s="89"/>
      <c r="O380" s="89"/>
      <c r="P380" s="495"/>
    </row>
    <row r="381" spans="2:16" s="36" customFormat="1" ht="15.65" customHeight="1">
      <c r="B381" s="1436" t="s">
        <v>483</v>
      </c>
      <c r="C381" s="1187" t="s">
        <v>461</v>
      </c>
      <c r="D381" s="657" t="s">
        <v>526</v>
      </c>
      <c r="E381" s="657" t="s">
        <v>452</v>
      </c>
      <c r="F381" s="657" t="s">
        <v>527</v>
      </c>
      <c r="G381" s="657" t="s">
        <v>528</v>
      </c>
      <c r="H381" s="87"/>
      <c r="I381" s="87"/>
      <c r="J381" s="415"/>
      <c r="K381" s="415"/>
      <c r="L381" s="58"/>
      <c r="M381" s="88"/>
      <c r="N381" s="89"/>
      <c r="O381" s="89"/>
      <c r="P381" s="495"/>
    </row>
    <row r="382" spans="2:16" s="36" customFormat="1" ht="15.65" customHeight="1">
      <c r="B382" s="1437" t="s">
        <v>529</v>
      </c>
      <c r="C382" s="92"/>
      <c r="D382" s="91"/>
      <c r="E382" s="91"/>
      <c r="F382" s="91"/>
      <c r="G382" s="91"/>
      <c r="H382" s="80"/>
      <c r="I382" s="1207"/>
      <c r="J382" s="1207"/>
      <c r="K382" s="1207"/>
      <c r="L382" s="495"/>
      <c r="M382" s="495"/>
      <c r="N382" s="495"/>
      <c r="O382" s="495"/>
      <c r="P382" s="495"/>
    </row>
    <row r="383" spans="2:16" s="36" customFormat="1" ht="15.65" customHeight="1">
      <c r="B383" s="1434">
        <v>5</v>
      </c>
      <c r="C383" s="1187"/>
      <c r="D383" s="1187"/>
      <c r="E383" s="1187"/>
      <c r="F383" s="1187"/>
      <c r="G383" s="1187"/>
      <c r="H383" s="80"/>
      <c r="I383" s="1208"/>
      <c r="J383" s="1208"/>
      <c r="K383" s="1208"/>
      <c r="L383" s="495"/>
      <c r="M383" s="495"/>
      <c r="N383" s="495"/>
      <c r="O383" s="495"/>
      <c r="P383" s="495"/>
    </row>
    <row r="384" spans="2:16" s="36" customFormat="1" ht="15.65" customHeight="1">
      <c r="B384" s="1435" t="s">
        <v>458</v>
      </c>
      <c r="C384" s="533" t="s">
        <v>485</v>
      </c>
      <c r="D384" s="90" t="s">
        <v>530</v>
      </c>
      <c r="E384" s="90" t="s">
        <v>462</v>
      </c>
      <c r="F384" s="90" t="s">
        <v>463</v>
      </c>
      <c r="G384" s="657"/>
      <c r="H384" s="1207"/>
      <c r="I384" s="666"/>
      <c r="J384" s="666"/>
      <c r="K384" s="666"/>
      <c r="L384" s="495"/>
      <c r="M384" s="495"/>
      <c r="N384" s="495"/>
      <c r="O384" s="495"/>
      <c r="P384" s="495"/>
    </row>
    <row r="385" spans="2:16" s="36" customFormat="1" ht="15.65" customHeight="1">
      <c r="B385" s="1918">
        <v>5.5</v>
      </c>
      <c r="C385" s="1918"/>
      <c r="D385" s="1918"/>
      <c r="E385" s="1918"/>
      <c r="F385" s="1918"/>
      <c r="G385" s="657"/>
      <c r="H385" s="1208"/>
      <c r="I385" s="79"/>
      <c r="J385" s="79"/>
      <c r="K385" s="79"/>
      <c r="L385" s="495"/>
      <c r="M385" s="495"/>
      <c r="N385" s="495"/>
      <c r="O385" s="495"/>
      <c r="P385" s="495"/>
    </row>
    <row r="386" spans="2:16" s="36" customFormat="1" ht="15.65" customHeight="1">
      <c r="B386" s="1435" t="s">
        <v>531</v>
      </c>
      <c r="C386" s="92"/>
      <c r="D386" s="91"/>
      <c r="E386" s="91"/>
      <c r="F386" s="91"/>
      <c r="G386" s="720"/>
      <c r="H386" s="666"/>
      <c r="I386" s="80"/>
      <c r="J386" s="80"/>
      <c r="K386" s="80"/>
      <c r="L386" s="495"/>
      <c r="M386" s="495"/>
      <c r="N386" s="495"/>
      <c r="O386" s="495"/>
      <c r="P386" s="495"/>
    </row>
    <row r="387" spans="2:16" s="36" customFormat="1" ht="15.65" customHeight="1">
      <c r="B387" s="1436">
        <v>6</v>
      </c>
      <c r="C387" s="93"/>
      <c r="D387" s="94"/>
      <c r="E387" s="94"/>
      <c r="F387" s="94"/>
      <c r="G387" s="721"/>
      <c r="H387" s="79"/>
      <c r="I387" s="80"/>
      <c r="J387" s="80"/>
      <c r="K387" s="80"/>
      <c r="L387" s="495"/>
      <c r="M387" s="495"/>
      <c r="N387" s="495"/>
      <c r="O387" s="495"/>
      <c r="P387" s="495"/>
    </row>
    <row r="388" spans="2:16" s="36" customFormat="1" ht="15.65" customHeight="1">
      <c r="B388" s="1439"/>
      <c r="C388" s="92"/>
      <c r="D388" s="91"/>
      <c r="E388" s="91"/>
      <c r="F388" s="91"/>
      <c r="G388" s="91"/>
      <c r="H388" s="80"/>
      <c r="I388" s="80"/>
      <c r="J388" s="80"/>
      <c r="K388" s="80"/>
      <c r="L388" s="495"/>
      <c r="M388" s="495"/>
      <c r="N388" s="495"/>
      <c r="O388" s="495"/>
      <c r="P388" s="495"/>
    </row>
    <row r="389" spans="2:16" s="36" customFormat="1" ht="15.65" customHeight="1">
      <c r="B389" s="1427" t="s">
        <v>668</v>
      </c>
      <c r="C389" s="419"/>
      <c r="D389" s="419"/>
      <c r="E389" s="419"/>
      <c r="F389" s="419"/>
      <c r="G389" s="419" t="s">
        <v>507</v>
      </c>
      <c r="H389" s="80"/>
      <c r="I389" s="80"/>
      <c r="J389" s="80"/>
      <c r="K389" s="80"/>
      <c r="L389" s="495"/>
      <c r="M389" s="495"/>
      <c r="N389" s="495"/>
      <c r="O389" s="495"/>
      <c r="P389" s="495"/>
    </row>
    <row r="390" spans="2:16" s="36" customFormat="1" ht="15.65" customHeight="1">
      <c r="B390" s="1380"/>
      <c r="C390" s="502" t="s">
        <v>52</v>
      </c>
      <c r="D390" s="502" t="s">
        <v>53</v>
      </c>
      <c r="E390" s="502" t="s">
        <v>54</v>
      </c>
      <c r="F390" s="502" t="s">
        <v>55</v>
      </c>
      <c r="G390" s="502" t="s">
        <v>56</v>
      </c>
      <c r="H390" s="80"/>
      <c r="I390" s="80"/>
      <c r="J390" s="80"/>
      <c r="K390" s="80"/>
      <c r="L390" s="495"/>
      <c r="M390" s="495"/>
      <c r="N390" s="495"/>
      <c r="O390" s="495"/>
      <c r="P390" s="495"/>
    </row>
    <row r="391" spans="2:16" s="36" customFormat="1" ht="15.65" customHeight="1">
      <c r="B391" s="1440" t="s">
        <v>453</v>
      </c>
      <c r="C391" s="534">
        <v>42</v>
      </c>
      <c r="D391" s="534">
        <v>37</v>
      </c>
      <c r="E391" s="534">
        <f>D391-1</f>
        <v>36</v>
      </c>
      <c r="F391" s="534">
        <f t="shared" ref="F391:G391" si="29">E391-1</f>
        <v>35</v>
      </c>
      <c r="G391" s="534">
        <f t="shared" si="29"/>
        <v>34</v>
      </c>
      <c r="H391" s="80"/>
      <c r="I391" s="80"/>
      <c r="J391" s="80"/>
      <c r="K391" s="80"/>
      <c r="L391" s="495"/>
      <c r="M391" s="495"/>
      <c r="N391" s="495"/>
      <c r="O391" s="495"/>
      <c r="P391" s="495"/>
    </row>
    <row r="392" spans="2:16" s="36" customFormat="1" ht="15.65" customHeight="1">
      <c r="B392" s="1430" t="s">
        <v>1480</v>
      </c>
      <c r="C392" s="846" t="s">
        <v>74</v>
      </c>
      <c r="D392" s="846" t="s">
        <v>74</v>
      </c>
      <c r="E392" s="534">
        <v>31</v>
      </c>
      <c r="F392" s="534">
        <f>E392-1</f>
        <v>30</v>
      </c>
      <c r="G392" s="534">
        <f>F392-1</f>
        <v>29</v>
      </c>
      <c r="H392" s="80"/>
      <c r="I392" s="80"/>
      <c r="J392" s="80"/>
      <c r="K392" s="80"/>
      <c r="L392" s="495"/>
      <c r="M392" s="495"/>
      <c r="N392" s="495"/>
      <c r="O392" s="495"/>
      <c r="P392" s="495"/>
    </row>
    <row r="393" spans="2:16" s="36" customFormat="1" ht="15.65" customHeight="1">
      <c r="B393" s="1922" t="s">
        <v>1477</v>
      </c>
      <c r="C393" s="1923"/>
      <c r="D393" s="1923"/>
      <c r="E393" s="1923"/>
      <c r="F393" s="411"/>
      <c r="G393" s="411"/>
      <c r="H393" s="80"/>
      <c r="I393" s="80"/>
      <c r="J393" s="80"/>
      <c r="K393" s="80"/>
      <c r="L393" s="1204"/>
      <c r="M393" s="1204"/>
      <c r="N393" s="1204"/>
      <c r="O393" s="1204"/>
      <c r="P393" s="495"/>
    </row>
    <row r="394" spans="2:16" s="36" customFormat="1" ht="15.65" customHeight="1">
      <c r="B394" s="1924" t="s">
        <v>1063</v>
      </c>
      <c r="C394" s="1925"/>
      <c r="D394" s="1925"/>
      <c r="E394" s="1925"/>
      <c r="F394" s="792"/>
      <c r="G394" s="792"/>
      <c r="H394" s="80"/>
      <c r="I394" s="80"/>
      <c r="J394" s="80"/>
      <c r="K394" s="80"/>
      <c r="L394" s="1204"/>
      <c r="M394" s="1204"/>
      <c r="N394" s="1204"/>
      <c r="O394" s="1204"/>
      <c r="P394" s="495"/>
    </row>
    <row r="395" spans="2:16" s="36" customFormat="1" ht="15.65" customHeight="1">
      <c r="B395" s="1919" t="s">
        <v>1479</v>
      </c>
      <c r="C395" s="1920"/>
      <c r="D395" s="1920"/>
      <c r="E395" s="1920"/>
      <c r="F395" s="664"/>
      <c r="G395" s="664"/>
      <c r="H395" s="80"/>
      <c r="I395" s="80"/>
      <c r="J395" s="80"/>
      <c r="K395" s="80"/>
      <c r="L395" s="1204"/>
      <c r="M395" s="1204"/>
      <c r="N395" s="1204"/>
      <c r="O395" s="1204"/>
      <c r="P395" s="495"/>
    </row>
    <row r="396" spans="2:16" s="1206" customFormat="1" ht="15.65" customHeight="1">
      <c r="B396" s="1436" t="s">
        <v>532</v>
      </c>
      <c r="C396" s="1187" t="s">
        <v>533</v>
      </c>
      <c r="D396" s="657" t="s">
        <v>532</v>
      </c>
      <c r="E396" s="657" t="s">
        <v>533</v>
      </c>
      <c r="F396" s="657" t="s">
        <v>532</v>
      </c>
      <c r="G396" s="657" t="s">
        <v>533</v>
      </c>
      <c r="H396" s="80"/>
      <c r="I396" s="80"/>
      <c r="J396" s="80"/>
      <c r="K396" s="80"/>
      <c r="L396" s="1204"/>
      <c r="M396" s="1204"/>
      <c r="N396" s="1204"/>
      <c r="O396" s="1204"/>
      <c r="P396" s="1190"/>
    </row>
    <row r="397" spans="2:16" s="1206" customFormat="1" ht="15.65" customHeight="1">
      <c r="B397" s="1436" t="s">
        <v>534</v>
      </c>
      <c r="C397" s="1187">
        <v>6.8</v>
      </c>
      <c r="D397" s="657" t="s">
        <v>535</v>
      </c>
      <c r="E397" s="657">
        <v>5.5</v>
      </c>
      <c r="F397" s="657" t="s">
        <v>536</v>
      </c>
      <c r="G397" s="657">
        <v>5.5</v>
      </c>
      <c r="H397" s="80"/>
      <c r="I397" s="80"/>
      <c r="J397" s="80"/>
      <c r="K397" s="80"/>
      <c r="L397" s="1204"/>
      <c r="M397" s="1204"/>
      <c r="N397" s="1204"/>
      <c r="O397" s="1204"/>
      <c r="P397" s="1190"/>
    </row>
    <row r="398" spans="2:16" s="34" customFormat="1" ht="15.65" customHeight="1">
      <c r="B398" s="1436" t="s">
        <v>537</v>
      </c>
      <c r="C398" s="661">
        <v>5.5</v>
      </c>
      <c r="D398" s="657" t="s">
        <v>469</v>
      </c>
      <c r="E398" s="657">
        <v>4.8</v>
      </c>
      <c r="F398" s="657" t="s">
        <v>538</v>
      </c>
      <c r="G398" s="657">
        <v>2</v>
      </c>
      <c r="H398" s="86"/>
      <c r="I398" s="86"/>
      <c r="J398" s="86"/>
      <c r="K398" s="86"/>
      <c r="L398" s="663"/>
      <c r="M398" s="663"/>
      <c r="N398" s="663"/>
      <c r="O398" s="663"/>
      <c r="P398" s="82"/>
    </row>
    <row r="399" spans="2:16" s="34" customFormat="1" ht="15.65" customHeight="1">
      <c r="B399" s="1436" t="s">
        <v>539</v>
      </c>
      <c r="C399" s="661">
        <v>4</v>
      </c>
      <c r="D399" s="657" t="s">
        <v>470</v>
      </c>
      <c r="E399" s="657">
        <v>4.4000000000000004</v>
      </c>
      <c r="F399" s="657" t="s">
        <v>540</v>
      </c>
      <c r="G399" s="657">
        <v>5.5</v>
      </c>
      <c r="H399" s="86"/>
      <c r="I399" s="86"/>
      <c r="J399" s="86"/>
      <c r="K399" s="86"/>
      <c r="L399" s="86"/>
      <c r="M399" s="86"/>
      <c r="N399" s="86"/>
      <c r="O399" s="86"/>
      <c r="P399" s="82"/>
    </row>
    <row r="400" spans="2:16" s="36" customFormat="1" ht="15.65" customHeight="1">
      <c r="B400" s="1436" t="s">
        <v>541</v>
      </c>
      <c r="C400" s="661">
        <v>5.2</v>
      </c>
      <c r="D400" s="657" t="s">
        <v>471</v>
      </c>
      <c r="E400" s="657">
        <v>4.5</v>
      </c>
      <c r="F400" s="657" t="s">
        <v>542</v>
      </c>
      <c r="G400" s="657">
        <v>2</v>
      </c>
      <c r="H400" s="86"/>
      <c r="I400" s="86"/>
      <c r="J400" s="86"/>
      <c r="K400" s="86"/>
      <c r="L400" s="646"/>
      <c r="M400" s="646"/>
      <c r="N400" s="646"/>
      <c r="O400" s="646"/>
      <c r="P400" s="495"/>
    </row>
    <row r="401" spans="1:16" s="36" customFormat="1" ht="15.65" customHeight="1">
      <c r="B401" s="1436" t="s">
        <v>543</v>
      </c>
      <c r="C401" s="661">
        <v>4.4000000000000004</v>
      </c>
      <c r="D401" s="657" t="s">
        <v>515</v>
      </c>
      <c r="E401" s="657">
        <v>4</v>
      </c>
      <c r="F401" s="657" t="s">
        <v>544</v>
      </c>
      <c r="G401" s="657">
        <v>6.9</v>
      </c>
      <c r="H401" s="86"/>
      <c r="I401" s="86"/>
      <c r="J401" s="86"/>
      <c r="K401" s="86"/>
      <c r="L401" s="86"/>
      <c r="M401" s="86"/>
      <c r="N401" s="86"/>
      <c r="O401" s="86"/>
      <c r="P401" s="495"/>
    </row>
    <row r="402" spans="1:16" s="36" customFormat="1" ht="15.65" customHeight="1">
      <c r="B402" s="1436" t="s">
        <v>545</v>
      </c>
      <c r="C402" s="661">
        <v>4.2</v>
      </c>
      <c r="D402" s="657" t="s">
        <v>510</v>
      </c>
      <c r="E402" s="657">
        <v>3.6</v>
      </c>
      <c r="F402" s="657" t="s">
        <v>546</v>
      </c>
      <c r="G402" s="657">
        <v>6.2</v>
      </c>
      <c r="H402" s="86"/>
      <c r="I402" s="86"/>
      <c r="J402" s="86"/>
      <c r="K402" s="86"/>
      <c r="L402" s="82"/>
      <c r="M402" s="82"/>
      <c r="N402" s="82"/>
      <c r="O402" s="82"/>
      <c r="P402" s="495"/>
    </row>
    <row r="403" spans="1:16" s="36" customFormat="1" ht="15.65" customHeight="1">
      <c r="B403" s="1436" t="s">
        <v>547</v>
      </c>
      <c r="C403" s="661">
        <v>4</v>
      </c>
      <c r="D403" s="657" t="s">
        <v>417</v>
      </c>
      <c r="E403" s="657">
        <v>4.8</v>
      </c>
      <c r="F403" s="657" t="s">
        <v>548</v>
      </c>
      <c r="G403" s="657">
        <v>5</v>
      </c>
      <c r="H403" s="86"/>
      <c r="I403" s="86"/>
      <c r="J403" s="86"/>
      <c r="K403" s="86"/>
      <c r="L403" s="82"/>
      <c r="M403" s="82"/>
      <c r="N403" s="82"/>
      <c r="O403" s="646"/>
      <c r="P403" s="495"/>
    </row>
    <row r="404" spans="1:16" s="36" customFormat="1" ht="15.65" customHeight="1">
      <c r="B404" s="1436" t="s">
        <v>549</v>
      </c>
      <c r="C404" s="661">
        <v>3.8</v>
      </c>
      <c r="D404" s="657" t="s">
        <v>457</v>
      </c>
      <c r="E404" s="657">
        <v>2.4</v>
      </c>
      <c r="F404" s="657" t="s">
        <v>550</v>
      </c>
      <c r="G404" s="657">
        <v>2.4</v>
      </c>
      <c r="H404" s="86"/>
      <c r="I404" s="86"/>
      <c r="J404" s="86"/>
      <c r="K404" s="86"/>
      <c r="L404" s="82"/>
      <c r="M404" s="82"/>
      <c r="N404" s="82"/>
      <c r="O404" s="646"/>
      <c r="P404" s="495"/>
    </row>
    <row r="405" spans="1:16" s="36" customFormat="1" ht="15.65" customHeight="1">
      <c r="B405" s="1436" t="s">
        <v>551</v>
      </c>
      <c r="C405" s="661">
        <v>4.4000000000000004</v>
      </c>
      <c r="D405" s="657" t="s">
        <v>519</v>
      </c>
      <c r="E405" s="657">
        <v>5.2</v>
      </c>
      <c r="F405" s="657" t="s">
        <v>552</v>
      </c>
      <c r="G405" s="657">
        <v>4.2</v>
      </c>
      <c r="H405" s="86"/>
      <c r="I405" s="86"/>
      <c r="J405" s="86"/>
      <c r="K405" s="86"/>
      <c r="L405" s="82"/>
      <c r="M405" s="82"/>
      <c r="N405" s="82"/>
      <c r="O405" s="646"/>
      <c r="P405" s="495"/>
    </row>
    <row r="406" spans="1:16" s="36" customFormat="1" ht="15.65" customHeight="1">
      <c r="B406" s="1436" t="s">
        <v>553</v>
      </c>
      <c r="C406" s="661">
        <v>4.4000000000000004</v>
      </c>
      <c r="D406" s="657" t="s">
        <v>531</v>
      </c>
      <c r="E406" s="657">
        <v>4.8</v>
      </c>
      <c r="F406" s="657" t="s">
        <v>554</v>
      </c>
      <c r="G406" s="657">
        <v>3.8</v>
      </c>
      <c r="H406" s="86"/>
      <c r="I406" s="86"/>
      <c r="J406" s="86"/>
      <c r="K406" s="86"/>
      <c r="L406" s="82"/>
      <c r="M406" s="82"/>
      <c r="N406" s="82"/>
      <c r="O406" s="495"/>
      <c r="P406" s="495"/>
    </row>
    <row r="407" spans="1:16" s="36" customFormat="1" ht="15.65" customHeight="1">
      <c r="B407" s="1436" t="s">
        <v>555</v>
      </c>
      <c r="C407" s="661">
        <v>4.8</v>
      </c>
      <c r="D407" s="657" t="s">
        <v>517</v>
      </c>
      <c r="E407" s="657">
        <v>3.4</v>
      </c>
      <c r="F407" s="657" t="s">
        <v>556</v>
      </c>
      <c r="G407" s="657">
        <v>3.4</v>
      </c>
      <c r="H407" s="86"/>
      <c r="I407" s="86"/>
      <c r="J407" s="86"/>
      <c r="K407" s="86"/>
      <c r="L407" s="82"/>
      <c r="M407" s="82"/>
      <c r="N407" s="82"/>
      <c r="O407" s="495"/>
      <c r="P407" s="495"/>
    </row>
    <row r="408" spans="1:16" s="36" customFormat="1" ht="15.65" customHeight="1">
      <c r="B408" s="1436" t="s">
        <v>557</v>
      </c>
      <c r="C408" s="661">
        <v>4.4000000000000004</v>
      </c>
      <c r="D408" s="657" t="s">
        <v>484</v>
      </c>
      <c r="E408" s="657">
        <v>3.6</v>
      </c>
      <c r="F408" s="657" t="s">
        <v>558</v>
      </c>
      <c r="G408" s="657">
        <v>2</v>
      </c>
      <c r="H408" s="86"/>
      <c r="I408" s="86"/>
      <c r="J408" s="86"/>
      <c r="K408" s="86"/>
      <c r="L408" s="82"/>
      <c r="M408" s="82"/>
      <c r="N408" s="82"/>
      <c r="O408" s="495"/>
      <c r="P408" s="495"/>
    </row>
    <row r="409" spans="1:16" s="36" customFormat="1" ht="15.65" customHeight="1">
      <c r="B409" s="1436" t="s">
        <v>559</v>
      </c>
      <c r="C409" s="661">
        <v>4.5</v>
      </c>
      <c r="D409" s="657" t="s">
        <v>560</v>
      </c>
      <c r="E409" s="657">
        <v>5.2</v>
      </c>
      <c r="F409" s="657" t="s">
        <v>561</v>
      </c>
      <c r="G409" s="657">
        <v>3.8</v>
      </c>
      <c r="H409" s="86"/>
      <c r="I409" s="86"/>
      <c r="J409" s="86"/>
      <c r="K409" s="86"/>
      <c r="L409" s="82"/>
      <c r="M409" s="82"/>
      <c r="N409" s="82"/>
      <c r="O409" s="495"/>
      <c r="P409" s="495"/>
    </row>
    <row r="410" spans="1:16" s="36" customFormat="1" ht="15.65" customHeight="1">
      <c r="B410" s="1436" t="s">
        <v>562</v>
      </c>
      <c r="C410" s="661">
        <v>3</v>
      </c>
      <c r="D410" s="657" t="s">
        <v>481</v>
      </c>
      <c r="E410" s="657">
        <v>5.5</v>
      </c>
      <c r="F410" s="657" t="s">
        <v>563</v>
      </c>
      <c r="G410" s="657">
        <v>3.4</v>
      </c>
      <c r="H410" s="86"/>
      <c r="I410" s="86"/>
      <c r="J410" s="86"/>
      <c r="K410" s="86"/>
      <c r="L410" s="495"/>
      <c r="M410" s="495"/>
      <c r="N410" s="495"/>
      <c r="O410" s="495"/>
      <c r="P410" s="495"/>
    </row>
    <row r="411" spans="1:16" s="36" customFormat="1" ht="15.65" customHeight="1">
      <c r="B411" s="1436" t="s">
        <v>564</v>
      </c>
      <c r="C411" s="661">
        <v>3</v>
      </c>
      <c r="D411" s="657" t="s">
        <v>479</v>
      </c>
      <c r="E411" s="657">
        <v>4.4000000000000004</v>
      </c>
      <c r="F411" s="657" t="s">
        <v>565</v>
      </c>
      <c r="G411" s="657">
        <v>3.4</v>
      </c>
      <c r="H411" s="86"/>
      <c r="I411" s="86"/>
      <c r="J411" s="86"/>
      <c r="K411" s="86"/>
      <c r="L411" s="495"/>
      <c r="M411" s="495"/>
      <c r="N411" s="495"/>
      <c r="O411" s="495"/>
      <c r="P411" s="495"/>
    </row>
    <row r="412" spans="1:16" s="36" customFormat="1" ht="15.65" customHeight="1">
      <c r="B412" s="1436" t="s">
        <v>566</v>
      </c>
      <c r="C412" s="661">
        <v>4</v>
      </c>
      <c r="D412" s="657" t="s">
        <v>480</v>
      </c>
      <c r="E412" s="657">
        <v>3.8</v>
      </c>
      <c r="F412" s="657"/>
      <c r="G412" s="657"/>
      <c r="H412" s="86"/>
      <c r="I412" s="646"/>
      <c r="J412" s="646"/>
      <c r="K412" s="646"/>
      <c r="L412" s="495"/>
      <c r="M412" s="495"/>
      <c r="N412" s="495"/>
      <c r="O412" s="495"/>
      <c r="P412" s="495"/>
    </row>
    <row r="413" spans="1:16" s="34" customFormat="1" ht="15.65" customHeight="1">
      <c r="B413" s="1436" t="s">
        <v>567</v>
      </c>
      <c r="C413" s="661">
        <v>3.6</v>
      </c>
      <c r="D413" s="657" t="s">
        <v>437</v>
      </c>
      <c r="E413" s="657">
        <v>3.2</v>
      </c>
      <c r="F413" s="657"/>
      <c r="G413" s="657"/>
      <c r="H413" s="86"/>
      <c r="I413" s="82"/>
      <c r="J413" s="82"/>
      <c r="K413" s="82"/>
      <c r="L413" s="495"/>
      <c r="M413" s="495"/>
      <c r="N413" s="495"/>
      <c r="O413" s="495"/>
      <c r="P413" s="82"/>
    </row>
    <row r="414" spans="1:16" s="20" customFormat="1" ht="15.65" customHeight="1">
      <c r="B414" s="1441"/>
      <c r="C414" s="57"/>
      <c r="D414" s="57"/>
      <c r="E414" s="57"/>
      <c r="F414" s="57"/>
      <c r="G414" s="57"/>
      <c r="H414" s="34"/>
      <c r="I414" s="36"/>
      <c r="J414" s="36"/>
      <c r="K414" s="36"/>
      <c r="L414" s="36"/>
      <c r="M414" s="36"/>
      <c r="N414" s="36"/>
      <c r="O414" s="36"/>
    </row>
    <row r="415" spans="1:16" s="37" customFormat="1" ht="16" customHeight="1">
      <c r="A415" s="96"/>
      <c r="B415" s="1442"/>
      <c r="C415" s="95"/>
      <c r="D415" s="65"/>
      <c r="E415" s="65"/>
      <c r="F415" s="65"/>
      <c r="G415" s="65"/>
      <c r="H415" s="35"/>
      <c r="I415" s="36"/>
      <c r="J415" s="36"/>
      <c r="K415" s="36"/>
      <c r="L415" s="36"/>
      <c r="M415" s="36"/>
      <c r="N415" s="36"/>
      <c r="O415" s="36"/>
    </row>
    <row r="416" spans="1:16" s="38" customFormat="1" ht="16" customHeight="1" thickBot="1">
      <c r="A416" s="97"/>
      <c r="B416" s="1443" t="s">
        <v>1515</v>
      </c>
      <c r="C416" s="65"/>
      <c r="D416" s="65"/>
      <c r="E416" s="65"/>
      <c r="F416" s="65"/>
      <c r="G416" s="65"/>
      <c r="H416" s="65"/>
      <c r="I416" s="73"/>
      <c r="J416" s="73"/>
      <c r="K416" s="73"/>
      <c r="L416" s="73"/>
      <c r="M416" s="66"/>
      <c r="N416" s="36"/>
      <c r="O416" s="36"/>
    </row>
    <row r="417" spans="1:19" s="38" customFormat="1" ht="16" customHeight="1">
      <c r="A417" s="97"/>
      <c r="B417" s="1883" t="s">
        <v>263</v>
      </c>
      <c r="C417" s="1884"/>
      <c r="D417" s="1884"/>
      <c r="E417" s="1884"/>
      <c r="F417" s="1884"/>
      <c r="G417" s="1884"/>
      <c r="H417" s="1884"/>
      <c r="I417" s="1884"/>
      <c r="J417" s="1884"/>
      <c r="K417" s="1884"/>
      <c r="L417" s="1884"/>
      <c r="M417" s="1912"/>
      <c r="N417" s="36"/>
      <c r="O417" s="36"/>
    </row>
    <row r="418" spans="1:19" s="38" customFormat="1" ht="16" customHeight="1">
      <c r="A418" s="97"/>
      <c r="B418" s="1444" t="s">
        <v>239</v>
      </c>
      <c r="C418" s="130"/>
      <c r="D418" s="99"/>
      <c r="E418" s="99"/>
      <c r="F418" s="99"/>
      <c r="G418" s="99"/>
      <c r="H418" s="131"/>
      <c r="I418" s="131"/>
      <c r="J418" s="131"/>
      <c r="K418" s="134"/>
      <c r="L418" s="135"/>
      <c r="M418" s="104"/>
      <c r="N418" s="36"/>
      <c r="O418" s="36"/>
    </row>
    <row r="419" spans="1:19" s="39" customFormat="1" ht="16" customHeight="1">
      <c r="A419" s="106"/>
      <c r="B419" s="1445" t="s">
        <v>240</v>
      </c>
      <c r="C419" s="98"/>
      <c r="D419" s="133"/>
      <c r="E419" s="133"/>
      <c r="F419" s="133"/>
      <c r="G419" s="99"/>
      <c r="H419" s="100"/>
      <c r="I419" s="100"/>
      <c r="J419" s="100"/>
      <c r="K419" s="102"/>
      <c r="L419" s="103"/>
      <c r="M419" s="104"/>
      <c r="N419" s="36"/>
      <c r="O419" s="36"/>
    </row>
    <row r="420" spans="1:19" s="39" customFormat="1" ht="16" customHeight="1">
      <c r="A420" s="107"/>
      <c r="B420" s="1445" t="s">
        <v>241</v>
      </c>
      <c r="C420" s="98"/>
      <c r="D420" s="133"/>
      <c r="E420" s="133"/>
      <c r="F420" s="133"/>
      <c r="G420" s="99"/>
      <c r="H420" s="100"/>
      <c r="I420" s="100"/>
      <c r="J420" s="100"/>
      <c r="K420" s="102"/>
      <c r="L420" s="103"/>
      <c r="M420" s="104"/>
      <c r="N420" s="36"/>
      <c r="O420" s="36"/>
    </row>
    <row r="421" spans="1:19" s="39" customFormat="1" ht="27" customHeight="1">
      <c r="A421" s="108"/>
      <c r="B421" s="1913" t="s">
        <v>418</v>
      </c>
      <c r="C421" s="1914"/>
      <c r="D421" s="1914"/>
      <c r="E421" s="1914"/>
      <c r="F421" s="1914"/>
      <c r="G421" s="1914"/>
      <c r="H421" s="1914"/>
      <c r="I421" s="1914"/>
      <c r="J421" s="1914"/>
      <c r="K421" s="1914"/>
      <c r="L421" s="1914"/>
      <c r="M421" s="136"/>
      <c r="N421" s="36"/>
      <c r="O421" s="36"/>
    </row>
    <row r="422" spans="1:19" s="39" customFormat="1" ht="16" customHeight="1">
      <c r="A422" s="109"/>
      <c r="B422" s="1908" t="s">
        <v>419</v>
      </c>
      <c r="C422" s="1909"/>
      <c r="D422" s="1909"/>
      <c r="E422" s="1909"/>
      <c r="F422" s="1909"/>
      <c r="G422" s="1909"/>
      <c r="H422" s="1909"/>
      <c r="I422" s="1909"/>
      <c r="J422" s="1909"/>
      <c r="K422" s="1909"/>
      <c r="L422" s="1909"/>
      <c r="M422" s="1915"/>
      <c r="N422" s="36"/>
      <c r="O422" s="36"/>
    </row>
    <row r="423" spans="1:19" s="39" customFormat="1" ht="16" customHeight="1">
      <c r="A423" s="109"/>
      <c r="B423" s="1908" t="s">
        <v>264</v>
      </c>
      <c r="C423" s="1909"/>
      <c r="D423" s="1909"/>
      <c r="E423" s="1909"/>
      <c r="F423" s="1909"/>
      <c r="G423" s="1909"/>
      <c r="H423" s="1909"/>
      <c r="I423" s="1909"/>
      <c r="J423" s="1909"/>
      <c r="K423" s="1909"/>
      <c r="L423" s="1909"/>
      <c r="M423" s="137"/>
      <c r="N423" s="36"/>
      <c r="O423" s="36"/>
    </row>
    <row r="424" spans="1:19" s="39" customFormat="1" ht="16" customHeight="1">
      <c r="A424" s="109"/>
      <c r="B424" s="1910" t="s">
        <v>733</v>
      </c>
      <c r="C424" s="1911"/>
      <c r="D424" s="1911"/>
      <c r="E424" s="1911"/>
      <c r="F424" s="1911"/>
      <c r="G424" s="1911"/>
      <c r="H424" s="1911"/>
      <c r="I424" s="1911"/>
      <c r="J424" s="1911"/>
      <c r="K424" s="1911"/>
      <c r="L424" s="138"/>
      <c r="M424" s="139"/>
      <c r="N424" s="36"/>
      <c r="O424" s="36"/>
    </row>
    <row r="425" spans="1:19" s="39" customFormat="1" ht="16" customHeight="1">
      <c r="A425" s="109"/>
      <c r="B425" s="1595" t="s">
        <v>1022</v>
      </c>
      <c r="C425" s="1596"/>
      <c r="D425" s="1596"/>
      <c r="E425" s="1596"/>
      <c r="F425" s="1596"/>
      <c r="G425" s="1596"/>
      <c r="H425" s="1596"/>
      <c r="I425" s="1596"/>
      <c r="J425" s="1596"/>
      <c r="K425" s="1596"/>
      <c r="L425" s="1596"/>
      <c r="M425" s="1596"/>
      <c r="N425" s="1597"/>
      <c r="O425" s="36"/>
    </row>
    <row r="426" spans="1:19" s="39" customFormat="1" ht="16" customHeight="1">
      <c r="A426" s="109"/>
      <c r="B426" s="1608" t="s">
        <v>236</v>
      </c>
      <c r="C426" s="1609"/>
      <c r="D426" s="1609"/>
      <c r="E426" s="1609"/>
      <c r="F426" s="1609"/>
      <c r="G426" s="1609"/>
      <c r="H426" s="1609"/>
      <c r="I426" s="1609"/>
      <c r="J426" s="1609"/>
      <c r="K426" s="1609"/>
      <c r="L426" s="1609"/>
      <c r="M426" s="1609"/>
      <c r="N426" s="1610"/>
      <c r="O426" s="36"/>
    </row>
    <row r="427" spans="1:19" s="39" customFormat="1" ht="16" customHeight="1">
      <c r="A427" s="109"/>
      <c r="B427" s="1595" t="s">
        <v>1021</v>
      </c>
      <c r="C427" s="1596"/>
      <c r="D427" s="1596"/>
      <c r="E427" s="1596"/>
      <c r="F427" s="1596"/>
      <c r="G427" s="1596"/>
      <c r="H427" s="1596"/>
      <c r="I427" s="1596"/>
      <c r="J427" s="1596"/>
      <c r="K427" s="1596"/>
      <c r="L427" s="1596"/>
      <c r="M427" s="1596"/>
      <c r="N427" s="1597"/>
      <c r="O427" s="36"/>
    </row>
    <row r="428" spans="1:19" s="40" customFormat="1" ht="16" customHeight="1">
      <c r="B428" s="1595" t="s">
        <v>1020</v>
      </c>
      <c r="C428" s="1596"/>
      <c r="D428" s="1596"/>
      <c r="E428" s="1596"/>
      <c r="F428" s="1596"/>
      <c r="G428" s="1596"/>
      <c r="H428" s="1596"/>
      <c r="I428" s="1596"/>
      <c r="J428" s="1596"/>
      <c r="K428" s="1596"/>
      <c r="L428" s="1596"/>
      <c r="M428" s="1596"/>
      <c r="N428" s="356"/>
      <c r="O428" s="36"/>
    </row>
    <row r="429" spans="1:19" ht="15.65" customHeight="1" thickBot="1">
      <c r="B429" s="1905" t="s">
        <v>237</v>
      </c>
      <c r="C429" s="1906"/>
      <c r="D429" s="1906"/>
      <c r="E429" s="1906"/>
      <c r="F429" s="1906"/>
      <c r="G429" s="1906"/>
      <c r="H429" s="1906"/>
      <c r="I429" s="1906"/>
      <c r="J429" s="1906"/>
      <c r="K429" s="1906"/>
      <c r="L429" s="1906"/>
      <c r="M429" s="1907"/>
      <c r="N429" s="34"/>
      <c r="O429" s="34"/>
      <c r="P429" s="41"/>
      <c r="Q429" s="41"/>
      <c r="R429" s="41"/>
      <c r="S429" s="41"/>
    </row>
    <row r="430" spans="1:19" ht="15.65" customHeight="1">
      <c r="G430" s="43"/>
      <c r="H430" s="36"/>
      <c r="I430" s="36"/>
      <c r="J430" s="36"/>
      <c r="K430" s="36"/>
      <c r="L430" s="34"/>
      <c r="M430" s="34"/>
      <c r="N430" s="34"/>
      <c r="O430" s="34"/>
      <c r="P430" s="41"/>
      <c r="Q430" s="41"/>
      <c r="R430" s="41"/>
      <c r="S430" s="41"/>
    </row>
    <row r="431" spans="1:19" ht="15.65" customHeight="1">
      <c r="G431" s="43"/>
      <c r="H431" s="36"/>
      <c r="I431" s="36"/>
      <c r="J431" s="36"/>
      <c r="K431" s="36"/>
      <c r="L431" s="34"/>
      <c r="M431" s="34"/>
      <c r="N431" s="34"/>
      <c r="O431" s="34"/>
      <c r="P431" s="41"/>
      <c r="Q431" s="41"/>
      <c r="R431" s="41"/>
      <c r="S431" s="41"/>
    </row>
    <row r="432" spans="1:19" ht="15.65" customHeight="1">
      <c r="G432" s="43"/>
      <c r="H432" s="36"/>
      <c r="I432" s="36"/>
      <c r="J432" s="36"/>
      <c r="K432" s="36"/>
      <c r="L432" s="34"/>
      <c r="M432" s="34"/>
      <c r="N432" s="34"/>
      <c r="O432" s="34"/>
      <c r="P432" s="41"/>
      <c r="Q432" s="41"/>
      <c r="R432" s="41"/>
      <c r="S432" s="41"/>
    </row>
    <row r="433" spans="7:19" ht="15.65" customHeight="1">
      <c r="G433" s="43"/>
      <c r="H433" s="36"/>
      <c r="I433" s="36"/>
      <c r="J433" s="36"/>
      <c r="K433" s="36"/>
      <c r="L433" s="36"/>
      <c r="M433" s="36"/>
      <c r="N433" s="36"/>
      <c r="O433" s="36"/>
      <c r="P433" s="41"/>
      <c r="Q433" s="41"/>
      <c r="R433" s="41"/>
      <c r="S433" s="41"/>
    </row>
    <row r="434" spans="7:19" ht="15.65" customHeight="1">
      <c r="G434" s="43"/>
      <c r="H434" s="36"/>
      <c r="I434" s="36"/>
      <c r="J434" s="36"/>
      <c r="K434" s="36"/>
      <c r="L434" s="36"/>
      <c r="M434" s="36"/>
      <c r="N434" s="36"/>
      <c r="O434" s="36"/>
      <c r="P434" s="41"/>
      <c r="Q434" s="41"/>
      <c r="R434" s="41"/>
      <c r="S434" s="41"/>
    </row>
    <row r="435" spans="7:19" ht="15.65" customHeight="1">
      <c r="G435" s="43"/>
      <c r="H435" s="36"/>
      <c r="I435" s="36"/>
      <c r="J435" s="36"/>
      <c r="K435" s="36"/>
      <c r="L435" s="36"/>
      <c r="M435" s="36"/>
      <c r="N435" s="36"/>
      <c r="O435" s="36"/>
      <c r="P435" s="41"/>
      <c r="Q435" s="41"/>
      <c r="R435" s="41"/>
      <c r="S435" s="41"/>
    </row>
    <row r="436" spans="7:19" ht="15.65" customHeight="1">
      <c r="G436" s="43"/>
      <c r="H436" s="36"/>
      <c r="I436" s="36"/>
      <c r="J436" s="36"/>
      <c r="K436" s="36"/>
      <c r="L436" s="36"/>
      <c r="M436" s="36"/>
      <c r="N436" s="36"/>
      <c r="O436" s="36"/>
      <c r="P436" s="41"/>
      <c r="Q436" s="41"/>
      <c r="R436" s="41"/>
      <c r="S436" s="41"/>
    </row>
    <row r="437" spans="7:19" ht="15.65" customHeight="1">
      <c r="G437" s="43"/>
      <c r="H437" s="36"/>
      <c r="I437" s="36"/>
      <c r="J437" s="36"/>
      <c r="K437" s="36"/>
      <c r="L437" s="36"/>
      <c r="M437" s="36"/>
      <c r="N437" s="36"/>
      <c r="O437" s="36"/>
      <c r="P437" s="41"/>
      <c r="Q437" s="41"/>
      <c r="R437" s="41"/>
      <c r="S437" s="41"/>
    </row>
    <row r="438" spans="7:19" ht="15.65" customHeight="1">
      <c r="G438" s="43"/>
      <c r="H438" s="36"/>
      <c r="I438" s="36"/>
      <c r="J438" s="36"/>
      <c r="K438" s="36"/>
      <c r="L438" s="36"/>
      <c r="M438" s="36"/>
      <c r="N438" s="36"/>
      <c r="O438" s="36"/>
      <c r="P438" s="41"/>
      <c r="Q438" s="41"/>
      <c r="R438" s="41"/>
      <c r="S438" s="41"/>
    </row>
    <row r="439" spans="7:19" ht="15.65" customHeight="1">
      <c r="G439" s="43"/>
      <c r="H439" s="36"/>
      <c r="I439" s="36"/>
      <c r="J439" s="36"/>
      <c r="K439" s="36"/>
      <c r="L439" s="36"/>
      <c r="M439" s="36"/>
      <c r="N439" s="36"/>
      <c r="O439" s="36"/>
      <c r="P439" s="41"/>
      <c r="Q439" s="41"/>
      <c r="R439" s="41"/>
      <c r="S439" s="41"/>
    </row>
    <row r="440" spans="7:19" ht="15.65" customHeight="1">
      <c r="G440" s="43"/>
      <c r="H440" s="36"/>
      <c r="I440" s="36"/>
      <c r="J440" s="36"/>
      <c r="K440" s="36"/>
      <c r="L440" s="36"/>
      <c r="M440" s="36"/>
      <c r="N440" s="36"/>
      <c r="O440" s="36"/>
      <c r="P440" s="41"/>
      <c r="Q440" s="41"/>
      <c r="R440" s="41"/>
      <c r="S440" s="41"/>
    </row>
    <row r="441" spans="7:19" ht="15.65" customHeight="1">
      <c r="G441" s="43"/>
      <c r="H441" s="36"/>
      <c r="I441" s="36"/>
      <c r="J441" s="36"/>
      <c r="K441" s="36"/>
      <c r="L441" s="36"/>
      <c r="M441" s="36"/>
      <c r="N441" s="36"/>
      <c r="O441" s="36"/>
      <c r="P441" s="41"/>
      <c r="Q441" s="41"/>
      <c r="R441" s="41"/>
      <c r="S441" s="41"/>
    </row>
    <row r="442" spans="7:19" ht="15.65" customHeight="1">
      <c r="G442" s="43"/>
      <c r="H442" s="36"/>
      <c r="I442" s="36"/>
      <c r="J442" s="36"/>
      <c r="K442" s="36"/>
      <c r="L442" s="36"/>
      <c r="M442" s="36"/>
      <c r="N442" s="36"/>
      <c r="O442" s="36"/>
      <c r="P442" s="41"/>
      <c r="Q442" s="41"/>
      <c r="R442" s="41"/>
      <c r="S442" s="41"/>
    </row>
    <row r="443" spans="7:19" ht="15.65" customHeight="1">
      <c r="G443" s="43"/>
      <c r="H443" s="36"/>
      <c r="I443" s="36"/>
      <c r="J443" s="36"/>
      <c r="K443" s="36"/>
      <c r="L443" s="36"/>
      <c r="M443" s="36"/>
      <c r="N443" s="36"/>
      <c r="O443" s="36"/>
      <c r="P443" s="41"/>
      <c r="Q443" s="41"/>
      <c r="R443" s="41"/>
      <c r="S443" s="41"/>
    </row>
    <row r="444" spans="7:19" ht="15.65" customHeight="1">
      <c r="G444" s="43"/>
      <c r="H444" s="27"/>
      <c r="I444" s="27"/>
      <c r="J444" s="27"/>
      <c r="K444" s="36"/>
      <c r="L444" s="36"/>
      <c r="M444" s="36"/>
      <c r="N444" s="36"/>
      <c r="O444" s="36"/>
      <c r="P444" s="41"/>
      <c r="Q444" s="41"/>
      <c r="R444" s="41"/>
      <c r="S444" s="41"/>
    </row>
    <row r="445" spans="7:19" ht="15.65" customHeight="1">
      <c r="G445" s="43"/>
      <c r="H445" s="28"/>
      <c r="I445" s="28"/>
      <c r="J445" s="28"/>
      <c r="K445" s="36"/>
      <c r="L445" s="36"/>
      <c r="M445" s="36"/>
      <c r="N445" s="36"/>
      <c r="O445" s="36"/>
      <c r="P445" s="41"/>
      <c r="Q445" s="41"/>
      <c r="R445" s="41"/>
      <c r="S445" s="41"/>
    </row>
    <row r="446" spans="7:19" ht="15.65" customHeight="1">
      <c r="G446" s="43"/>
      <c r="H446" s="28"/>
      <c r="I446" s="28"/>
      <c r="J446" s="28"/>
      <c r="K446" s="34"/>
      <c r="L446" s="34"/>
      <c r="M446" s="34"/>
      <c r="N446" s="34"/>
      <c r="O446" s="34"/>
      <c r="P446" s="41"/>
      <c r="Q446" s="41"/>
      <c r="R446" s="41"/>
      <c r="S446" s="41"/>
    </row>
    <row r="447" spans="7:19" ht="15.65" customHeight="1">
      <c r="G447" s="43"/>
      <c r="H447" s="27"/>
      <c r="I447" s="27"/>
      <c r="J447" s="27"/>
      <c r="K447" s="34"/>
      <c r="L447" s="34"/>
      <c r="M447" s="34"/>
      <c r="N447" s="34"/>
      <c r="O447" s="34"/>
      <c r="P447" s="41"/>
      <c r="Q447" s="41"/>
      <c r="R447" s="41"/>
      <c r="S447" s="41"/>
    </row>
    <row r="448" spans="7:19" ht="15.65" customHeight="1">
      <c r="G448" s="43"/>
      <c r="H448" s="35"/>
      <c r="I448" s="35"/>
      <c r="J448" s="35"/>
      <c r="K448" s="34"/>
      <c r="L448" s="34"/>
      <c r="M448" s="34"/>
      <c r="N448" s="34"/>
      <c r="O448" s="34"/>
      <c r="P448" s="41"/>
      <c r="Q448" s="41"/>
      <c r="R448" s="41"/>
      <c r="S448" s="41"/>
    </row>
    <row r="449" spans="7:19" ht="15.65" customHeight="1">
      <c r="G449" s="43"/>
      <c r="H449" s="35"/>
      <c r="I449" s="35"/>
      <c r="J449" s="35"/>
      <c r="K449" s="35"/>
      <c r="L449" s="35"/>
      <c r="M449" s="35"/>
      <c r="N449" s="35"/>
      <c r="O449" s="35"/>
      <c r="P449" s="41"/>
      <c r="Q449" s="41"/>
      <c r="R449" s="41"/>
      <c r="S449" s="41"/>
    </row>
    <row r="450" spans="7:19" ht="15.65" customHeight="1">
      <c r="G450" s="43"/>
      <c r="H450" s="35"/>
      <c r="I450" s="35"/>
      <c r="J450" s="35"/>
      <c r="K450" s="20"/>
      <c r="L450" s="20"/>
      <c r="M450" s="20"/>
      <c r="N450" s="20"/>
      <c r="O450" s="20"/>
      <c r="P450" s="41"/>
      <c r="Q450" s="41"/>
      <c r="R450" s="41"/>
      <c r="S450" s="41"/>
    </row>
    <row r="451" spans="7:19" ht="15.65" customHeight="1">
      <c r="G451" s="43"/>
      <c r="H451" s="35"/>
      <c r="I451" s="35"/>
      <c r="J451" s="35"/>
      <c r="K451" s="37"/>
      <c r="L451" s="37"/>
      <c r="M451" s="37"/>
      <c r="N451" s="37"/>
      <c r="O451" s="37"/>
      <c r="P451" s="41"/>
      <c r="Q451" s="41"/>
      <c r="R451" s="41"/>
      <c r="S451" s="41"/>
    </row>
    <row r="452" spans="7:19" ht="15.65" customHeight="1">
      <c r="G452" s="43"/>
      <c r="H452" s="35"/>
      <c r="I452" s="35"/>
      <c r="J452" s="35"/>
      <c r="K452" s="38"/>
      <c r="L452" s="38"/>
      <c r="M452" s="38"/>
      <c r="N452" s="38"/>
      <c r="O452" s="38"/>
      <c r="P452" s="41"/>
      <c r="Q452" s="41"/>
      <c r="R452" s="41"/>
      <c r="S452" s="41"/>
    </row>
    <row r="453" spans="7:19" ht="15.65" customHeight="1">
      <c r="G453" s="43"/>
      <c r="H453" s="35"/>
      <c r="I453" s="35"/>
      <c r="J453" s="35"/>
      <c r="K453" s="38"/>
      <c r="L453" s="38"/>
      <c r="M453" s="38"/>
      <c r="N453" s="38"/>
      <c r="O453" s="38"/>
      <c r="P453" s="41"/>
      <c r="Q453" s="41"/>
      <c r="R453" s="41"/>
      <c r="S453" s="41"/>
    </row>
    <row r="454" spans="7:19" ht="15.65" customHeight="1">
      <c r="G454" s="43"/>
      <c r="H454" s="35"/>
      <c r="I454" s="35"/>
      <c r="J454" s="35"/>
      <c r="K454" s="38"/>
      <c r="L454" s="38"/>
      <c r="M454" s="38"/>
      <c r="N454" s="38"/>
      <c r="O454" s="38"/>
      <c r="P454" s="41"/>
      <c r="Q454" s="41"/>
      <c r="R454" s="41"/>
      <c r="S454" s="41"/>
    </row>
    <row r="455" spans="7:19" ht="15.65" customHeight="1">
      <c r="G455" s="43"/>
      <c r="H455" s="35"/>
      <c r="I455" s="35"/>
      <c r="J455" s="35"/>
      <c r="K455" s="39"/>
      <c r="L455" s="39"/>
      <c r="M455" s="39"/>
      <c r="N455" s="39"/>
      <c r="O455" s="39"/>
      <c r="P455" s="41"/>
      <c r="Q455" s="41"/>
      <c r="R455" s="41"/>
      <c r="S455" s="41"/>
    </row>
    <row r="456" spans="7:19" ht="15.65" customHeight="1">
      <c r="G456" s="43"/>
      <c r="H456" s="35"/>
      <c r="I456" s="35"/>
      <c r="J456" s="35"/>
      <c r="K456" s="39"/>
      <c r="L456" s="39"/>
      <c r="M456" s="39"/>
      <c r="N456" s="39"/>
      <c r="O456" s="39"/>
      <c r="P456" s="41"/>
      <c r="Q456" s="41"/>
      <c r="R456" s="41"/>
      <c r="S456" s="41"/>
    </row>
    <row r="457" spans="7:19" ht="15.65" customHeight="1">
      <c r="G457" s="43"/>
      <c r="H457" s="27"/>
      <c r="I457" s="27"/>
      <c r="J457" s="27"/>
      <c r="K457" s="39"/>
      <c r="L457" s="39"/>
      <c r="M457" s="39"/>
      <c r="N457" s="39"/>
      <c r="O457" s="39"/>
      <c r="P457" s="41"/>
      <c r="Q457" s="41"/>
      <c r="R457" s="41"/>
      <c r="S457" s="41"/>
    </row>
    <row r="458" spans="7:19" ht="15.65" customHeight="1">
      <c r="G458" s="43"/>
      <c r="H458" s="28"/>
      <c r="I458" s="28"/>
      <c r="J458" s="28"/>
      <c r="K458" s="39"/>
      <c r="L458" s="39"/>
      <c r="M458" s="39"/>
      <c r="N458" s="39"/>
      <c r="O458" s="39"/>
      <c r="P458" s="41"/>
      <c r="Q458" s="41"/>
      <c r="R458" s="41"/>
      <c r="S458" s="41"/>
    </row>
    <row r="459" spans="7:19" ht="15.65" customHeight="1">
      <c r="G459" s="43"/>
      <c r="H459" s="27"/>
      <c r="I459" s="27"/>
      <c r="J459" s="27"/>
      <c r="K459" s="39"/>
      <c r="L459" s="39"/>
      <c r="M459" s="39"/>
      <c r="N459" s="39"/>
      <c r="O459" s="39"/>
      <c r="P459" s="41"/>
      <c r="Q459" s="41"/>
      <c r="R459" s="41"/>
      <c r="S459" s="41"/>
    </row>
    <row r="460" spans="7:19" ht="15.65" customHeight="1">
      <c r="G460" s="43"/>
      <c r="H460" s="34"/>
      <c r="I460" s="34"/>
      <c r="J460" s="34"/>
      <c r="K460" s="39"/>
      <c r="L460" s="39"/>
      <c r="M460" s="39"/>
      <c r="N460" s="39"/>
      <c r="O460" s="39"/>
      <c r="P460" s="41"/>
      <c r="Q460" s="41"/>
      <c r="R460" s="41"/>
      <c r="S460" s="41"/>
    </row>
    <row r="461" spans="7:19" ht="15.65" customHeight="1">
      <c r="G461" s="43"/>
      <c r="H461" s="28"/>
      <c r="I461" s="28"/>
      <c r="J461" s="28"/>
      <c r="K461" s="39"/>
      <c r="L461" s="39"/>
      <c r="M461" s="39"/>
      <c r="N461" s="39"/>
      <c r="O461" s="39"/>
      <c r="P461" s="41"/>
      <c r="Q461" s="41"/>
      <c r="R461" s="41"/>
      <c r="S461" s="41"/>
    </row>
    <row r="462" spans="7:19" ht="15.65" customHeight="1">
      <c r="G462" s="43"/>
      <c r="H462" s="28"/>
      <c r="I462" s="28"/>
      <c r="J462" s="28"/>
      <c r="K462" s="39"/>
      <c r="L462" s="39"/>
      <c r="M462" s="39"/>
      <c r="N462" s="39"/>
      <c r="O462" s="39"/>
      <c r="P462" s="41"/>
      <c r="Q462" s="41"/>
      <c r="R462" s="41"/>
      <c r="S462" s="41"/>
    </row>
    <row r="463" spans="7:19" ht="15.65" customHeight="1">
      <c r="G463" s="43"/>
      <c r="H463" s="28"/>
      <c r="I463" s="28"/>
      <c r="J463" s="28"/>
      <c r="K463" s="39"/>
      <c r="L463" s="39"/>
      <c r="M463" s="39"/>
      <c r="N463" s="39"/>
      <c r="O463" s="39"/>
      <c r="P463" s="41"/>
      <c r="Q463" s="41"/>
      <c r="R463" s="41"/>
      <c r="S463" s="41"/>
    </row>
    <row r="464" spans="7:19" ht="15.65" customHeight="1">
      <c r="G464" s="43"/>
      <c r="H464" s="36"/>
      <c r="I464" s="36"/>
      <c r="J464" s="36"/>
      <c r="K464" s="40"/>
      <c r="L464" s="40"/>
      <c r="M464" s="40"/>
      <c r="N464" s="40"/>
      <c r="O464" s="40"/>
      <c r="P464" s="41"/>
      <c r="Q464" s="41"/>
      <c r="R464" s="41"/>
      <c r="S464" s="41"/>
    </row>
    <row r="465" spans="7:19" ht="15.65" customHeight="1">
      <c r="G465" s="43"/>
      <c r="H465" s="36"/>
      <c r="I465" s="36"/>
      <c r="J465" s="36"/>
      <c r="K465" s="40"/>
      <c r="L465" s="40"/>
      <c r="M465" s="40"/>
      <c r="N465" s="40"/>
      <c r="O465" s="40"/>
      <c r="P465" s="41"/>
      <c r="Q465" s="41"/>
      <c r="R465" s="41"/>
      <c r="S465" s="41"/>
    </row>
    <row r="466" spans="7:19" ht="15.65" customHeight="1">
      <c r="G466" s="43"/>
      <c r="H466" s="36"/>
      <c r="I466" s="36"/>
      <c r="J466" s="36"/>
      <c r="K466" s="40"/>
      <c r="L466" s="40"/>
      <c r="M466" s="40"/>
      <c r="N466" s="40"/>
      <c r="O466" s="40"/>
      <c r="P466" s="41"/>
      <c r="Q466" s="41"/>
      <c r="R466" s="41"/>
      <c r="S466" s="41"/>
    </row>
    <row r="467" spans="7:19" ht="15.65" customHeight="1">
      <c r="G467" s="43"/>
      <c r="H467" s="36"/>
      <c r="I467" s="36"/>
      <c r="J467" s="36"/>
      <c r="K467" s="40"/>
      <c r="L467" s="40"/>
      <c r="M467" s="40"/>
      <c r="N467" s="40"/>
      <c r="O467" s="40"/>
      <c r="P467" s="41"/>
      <c r="Q467" s="41"/>
      <c r="R467" s="41"/>
      <c r="S467" s="41"/>
    </row>
    <row r="468" spans="7:19" ht="15.65" customHeight="1">
      <c r="G468" s="43"/>
      <c r="H468" s="36"/>
      <c r="I468" s="36"/>
      <c r="J468" s="36"/>
      <c r="K468" s="41"/>
      <c r="L468" s="41"/>
      <c r="M468" s="41"/>
      <c r="N468" s="41"/>
      <c r="O468" s="41"/>
      <c r="P468" s="41"/>
      <c r="Q468" s="41"/>
      <c r="R468" s="41"/>
      <c r="S468" s="41"/>
    </row>
    <row r="469" spans="7:19" ht="15.65" customHeight="1">
      <c r="G469" s="43"/>
      <c r="H469" s="36"/>
      <c r="I469" s="36"/>
      <c r="J469" s="36"/>
      <c r="K469" s="41"/>
      <c r="L469" s="41"/>
      <c r="M469" s="41"/>
      <c r="N469" s="41"/>
      <c r="O469" s="41"/>
      <c r="P469" s="41"/>
      <c r="Q469" s="41"/>
      <c r="R469" s="41"/>
      <c r="S469" s="41"/>
    </row>
    <row r="470" spans="7:19" ht="15.65" customHeight="1">
      <c r="G470" s="43"/>
      <c r="H470" s="36"/>
      <c r="I470" s="36"/>
      <c r="J470" s="36"/>
      <c r="K470" s="41"/>
      <c r="L470" s="41"/>
      <c r="M470" s="41"/>
      <c r="N470" s="41"/>
      <c r="O470" s="41"/>
      <c r="P470" s="41"/>
      <c r="Q470" s="41"/>
      <c r="R470" s="41"/>
      <c r="S470" s="41"/>
    </row>
    <row r="471" spans="7:19" ht="15.65" customHeight="1">
      <c r="G471" s="43"/>
      <c r="H471" s="36"/>
      <c r="I471" s="36"/>
      <c r="J471" s="36"/>
      <c r="K471" s="41"/>
      <c r="L471" s="41"/>
      <c r="M471" s="41"/>
      <c r="N471" s="41"/>
      <c r="O471" s="41"/>
      <c r="P471" s="41"/>
      <c r="Q471" s="41"/>
      <c r="R471" s="41"/>
      <c r="S471" s="41"/>
    </row>
    <row r="472" spans="7:19" ht="15.65" customHeight="1">
      <c r="G472" s="43"/>
      <c r="H472" s="36"/>
      <c r="I472" s="36"/>
      <c r="J472" s="36"/>
      <c r="K472" s="41"/>
      <c r="L472" s="41"/>
      <c r="M472" s="41"/>
      <c r="N472" s="41"/>
      <c r="O472" s="41"/>
      <c r="P472" s="41"/>
      <c r="Q472" s="41"/>
      <c r="R472" s="41"/>
      <c r="S472" s="41"/>
    </row>
    <row r="473" spans="7:19" ht="15.65" customHeight="1">
      <c r="G473" s="43"/>
      <c r="H473" s="36"/>
      <c r="I473" s="36"/>
      <c r="J473" s="36"/>
      <c r="K473" s="41"/>
      <c r="L473" s="41"/>
      <c r="M473" s="41"/>
      <c r="N473" s="41"/>
      <c r="O473" s="41"/>
      <c r="P473" s="41"/>
      <c r="Q473" s="41"/>
      <c r="R473" s="41"/>
      <c r="S473" s="41"/>
    </row>
    <row r="474" spans="7:19" ht="15.65" customHeight="1">
      <c r="G474" s="43"/>
      <c r="H474" s="36"/>
      <c r="I474" s="36"/>
      <c r="J474" s="36"/>
      <c r="K474" s="41"/>
      <c r="L474" s="41"/>
      <c r="M474" s="41"/>
      <c r="N474" s="41"/>
      <c r="O474" s="41"/>
      <c r="P474" s="41"/>
      <c r="Q474" s="41"/>
      <c r="R474" s="41"/>
      <c r="S474" s="41"/>
    </row>
    <row r="475" spans="7:19" ht="15.65" customHeight="1">
      <c r="G475" s="43"/>
      <c r="H475" s="36"/>
      <c r="I475" s="36"/>
      <c r="J475" s="36"/>
      <c r="K475" s="41"/>
      <c r="L475" s="41"/>
      <c r="M475" s="41"/>
      <c r="N475" s="41"/>
      <c r="O475" s="41"/>
      <c r="P475" s="36"/>
      <c r="Q475" s="36"/>
      <c r="R475" s="36"/>
      <c r="S475" s="36"/>
    </row>
    <row r="476" spans="7:19" ht="15.65" customHeight="1">
      <c r="G476" s="43"/>
      <c r="H476" s="36"/>
      <c r="I476" s="36"/>
      <c r="J476" s="36"/>
      <c r="K476" s="41"/>
      <c r="L476" s="41"/>
      <c r="M476" s="41"/>
      <c r="N476" s="41"/>
      <c r="O476" s="41"/>
      <c r="P476" s="36"/>
      <c r="Q476" s="36"/>
      <c r="R476" s="36"/>
      <c r="S476" s="36"/>
    </row>
    <row r="477" spans="7:19" ht="15.65" customHeight="1">
      <c r="G477" s="43"/>
      <c r="H477" s="36"/>
      <c r="I477" s="36"/>
      <c r="J477" s="36"/>
      <c r="K477" s="41"/>
      <c r="L477" s="41"/>
      <c r="M477" s="41"/>
      <c r="N477" s="41"/>
      <c r="O477" s="41"/>
      <c r="P477" s="36"/>
      <c r="Q477" s="36"/>
      <c r="R477" s="36"/>
      <c r="S477" s="36"/>
    </row>
    <row r="478" spans="7:19" ht="15.65" customHeight="1">
      <c r="G478" s="43"/>
      <c r="H478" s="36"/>
      <c r="I478" s="36"/>
      <c r="J478" s="36"/>
      <c r="K478" s="41"/>
      <c r="L478" s="41"/>
      <c r="M478" s="41"/>
      <c r="N478" s="41"/>
      <c r="O478" s="41"/>
      <c r="P478" s="36"/>
      <c r="Q478" s="36"/>
      <c r="R478" s="36"/>
      <c r="S478" s="36"/>
    </row>
    <row r="479" spans="7:19" ht="15.65" customHeight="1">
      <c r="G479" s="43"/>
      <c r="H479" s="36"/>
      <c r="I479" s="36"/>
      <c r="J479" s="36"/>
      <c r="K479" s="41"/>
      <c r="L479" s="41"/>
      <c r="M479" s="41"/>
      <c r="N479" s="41"/>
      <c r="O479" s="41"/>
      <c r="P479" s="36"/>
      <c r="Q479" s="34"/>
      <c r="R479" s="34"/>
      <c r="S479" s="34"/>
    </row>
    <row r="480" spans="7:19" ht="15.65" customHeight="1">
      <c r="G480" s="43"/>
      <c r="H480" s="36"/>
      <c r="I480" s="36"/>
      <c r="J480" s="36"/>
      <c r="K480" s="41"/>
      <c r="L480" s="41"/>
      <c r="M480" s="41"/>
      <c r="N480" s="41"/>
      <c r="O480" s="41"/>
      <c r="P480" s="36"/>
      <c r="Q480" s="34"/>
      <c r="R480" s="34"/>
      <c r="S480" s="34"/>
    </row>
    <row r="481" spans="7:19" ht="15.65" customHeight="1">
      <c r="G481" s="43"/>
      <c r="H481" s="36"/>
      <c r="I481" s="36"/>
      <c r="J481" s="36"/>
      <c r="K481" s="41"/>
      <c r="L481" s="41"/>
      <c r="M481" s="41"/>
      <c r="N481" s="41"/>
      <c r="O481" s="41"/>
      <c r="P481" s="34"/>
      <c r="Q481" s="34"/>
      <c r="R481" s="34"/>
      <c r="S481" s="34"/>
    </row>
    <row r="482" spans="7:19" ht="13.5">
      <c r="G482" s="43"/>
      <c r="H482" s="36"/>
      <c r="I482" s="36"/>
      <c r="J482" s="36"/>
      <c r="K482" s="41"/>
      <c r="L482" s="41"/>
      <c r="M482" s="41"/>
      <c r="N482" s="41"/>
      <c r="O482" s="41"/>
      <c r="P482" s="34"/>
      <c r="Q482" s="35"/>
      <c r="R482" s="35"/>
      <c r="S482" s="35"/>
    </row>
    <row r="483" spans="7:19">
      <c r="H483" s="36"/>
      <c r="I483" s="36"/>
      <c r="J483" s="36"/>
      <c r="K483" s="41"/>
      <c r="L483" s="41"/>
      <c r="M483" s="41"/>
      <c r="N483" s="41"/>
      <c r="O483" s="41"/>
      <c r="P483" s="34"/>
      <c r="Q483" s="20"/>
      <c r="R483" s="20"/>
      <c r="S483" s="20"/>
    </row>
    <row r="484" spans="7:19" ht="13.5">
      <c r="H484" s="36"/>
      <c r="I484" s="36"/>
      <c r="J484" s="36"/>
      <c r="K484" s="41"/>
      <c r="L484" s="41"/>
      <c r="M484" s="41"/>
      <c r="N484" s="41"/>
      <c r="O484" s="41"/>
      <c r="P484" s="35"/>
      <c r="Q484" s="37"/>
      <c r="R484" s="37"/>
      <c r="S484" s="37"/>
    </row>
    <row r="485" spans="7:19">
      <c r="H485" s="36"/>
      <c r="I485" s="36"/>
      <c r="J485" s="36"/>
      <c r="K485" s="41"/>
      <c r="L485" s="41"/>
      <c r="M485" s="41"/>
      <c r="N485" s="41"/>
      <c r="O485" s="41"/>
      <c r="P485" s="20"/>
      <c r="Q485" s="38"/>
      <c r="R485" s="38"/>
      <c r="S485" s="38"/>
    </row>
    <row r="486" spans="7:19">
      <c r="H486" s="36"/>
      <c r="I486" s="36"/>
      <c r="J486" s="36"/>
      <c r="K486" s="41"/>
      <c r="L486" s="41"/>
      <c r="M486" s="41"/>
      <c r="N486" s="41"/>
      <c r="O486" s="41"/>
      <c r="P486" s="101"/>
      <c r="Q486" s="38"/>
      <c r="R486" s="38"/>
      <c r="S486" s="38"/>
    </row>
    <row r="487" spans="7:19">
      <c r="H487" s="36"/>
      <c r="I487" s="36"/>
      <c r="J487" s="36"/>
      <c r="K487" s="41"/>
      <c r="L487" s="41"/>
      <c r="M487" s="41"/>
      <c r="N487" s="41"/>
      <c r="O487" s="41"/>
      <c r="P487" s="105"/>
      <c r="Q487" s="38"/>
      <c r="R487" s="38"/>
      <c r="S487" s="38"/>
    </row>
    <row r="488" spans="7:19">
      <c r="H488" s="36"/>
      <c r="I488" s="36"/>
      <c r="J488" s="36"/>
      <c r="K488" s="41"/>
      <c r="L488" s="41"/>
      <c r="M488" s="41"/>
      <c r="N488" s="41"/>
      <c r="O488" s="41"/>
      <c r="P488" s="105"/>
      <c r="Q488" s="39"/>
      <c r="R488" s="39"/>
      <c r="S488" s="39"/>
    </row>
    <row r="489" spans="7:19">
      <c r="H489" s="36"/>
      <c r="I489" s="36"/>
      <c r="J489" s="36"/>
      <c r="K489" s="41"/>
      <c r="L489" s="41"/>
      <c r="M489" s="41"/>
      <c r="N489" s="41"/>
      <c r="O489" s="41"/>
      <c r="P489" s="105"/>
      <c r="Q489" s="39"/>
      <c r="R489" s="39"/>
      <c r="S489" s="39"/>
    </row>
    <row r="490" spans="7:19">
      <c r="H490" s="36"/>
      <c r="I490" s="36"/>
      <c r="J490" s="36"/>
      <c r="K490" s="41"/>
      <c r="L490" s="41"/>
      <c r="M490" s="41"/>
      <c r="N490" s="41"/>
      <c r="O490" s="41"/>
      <c r="P490" s="39"/>
      <c r="Q490" s="39"/>
      <c r="R490" s="39"/>
      <c r="S490" s="39"/>
    </row>
    <row r="491" spans="7:19">
      <c r="H491" s="36"/>
      <c r="I491" s="36"/>
      <c r="J491" s="36"/>
      <c r="K491" s="41"/>
      <c r="L491" s="41"/>
      <c r="M491" s="41"/>
      <c r="N491" s="41"/>
      <c r="O491" s="41"/>
      <c r="P491" s="39"/>
      <c r="Q491" s="39"/>
      <c r="R491" s="39"/>
      <c r="S491" s="39"/>
    </row>
    <row r="492" spans="7:19">
      <c r="H492" s="36"/>
      <c r="I492" s="36"/>
      <c r="J492" s="36"/>
      <c r="K492" s="41"/>
      <c r="L492" s="41"/>
      <c r="M492" s="41"/>
      <c r="N492" s="41"/>
      <c r="O492" s="41"/>
      <c r="P492" s="39"/>
      <c r="Q492" s="39"/>
      <c r="R492" s="39"/>
      <c r="S492" s="39"/>
    </row>
    <row r="493" spans="7:19">
      <c r="H493" s="34"/>
      <c r="I493" s="34"/>
      <c r="J493" s="34"/>
      <c r="K493" s="41"/>
      <c r="L493" s="41"/>
      <c r="M493" s="41"/>
      <c r="N493" s="41"/>
      <c r="O493" s="41"/>
      <c r="P493" s="39"/>
      <c r="Q493" s="39"/>
      <c r="R493" s="39"/>
      <c r="S493" s="39"/>
    </row>
    <row r="494" spans="7:19">
      <c r="H494" s="34"/>
      <c r="I494" s="34"/>
      <c r="J494" s="34"/>
      <c r="K494" s="41"/>
      <c r="L494" s="41"/>
      <c r="M494" s="41"/>
      <c r="N494" s="41"/>
      <c r="O494" s="41"/>
      <c r="P494" s="39"/>
      <c r="Q494" s="39"/>
      <c r="R494" s="39"/>
      <c r="S494" s="39"/>
    </row>
    <row r="495" spans="7:19">
      <c r="H495" s="34"/>
      <c r="I495" s="34"/>
      <c r="J495" s="34"/>
      <c r="K495" s="41"/>
      <c r="L495" s="41"/>
      <c r="M495" s="41"/>
      <c r="N495" s="41"/>
      <c r="O495" s="41"/>
      <c r="P495" s="39"/>
      <c r="Q495" s="39"/>
      <c r="R495" s="39"/>
      <c r="S495" s="39"/>
    </row>
    <row r="496" spans="7:19">
      <c r="H496" s="34"/>
      <c r="I496" s="34"/>
      <c r="J496" s="34"/>
      <c r="K496" s="41"/>
      <c r="L496" s="41"/>
      <c r="M496" s="41"/>
      <c r="N496" s="41"/>
      <c r="O496" s="41"/>
      <c r="P496" s="39"/>
      <c r="Q496" s="39"/>
      <c r="R496" s="39"/>
      <c r="S496" s="39"/>
    </row>
    <row r="497" spans="8:19">
      <c r="H497" s="36"/>
      <c r="I497" s="36"/>
      <c r="J497" s="36"/>
      <c r="K497" s="41"/>
      <c r="L497" s="41"/>
      <c r="M497" s="41"/>
      <c r="N497" s="41"/>
      <c r="O497" s="41"/>
      <c r="P497" s="39"/>
      <c r="Q497" s="40"/>
      <c r="R497" s="40"/>
      <c r="S497" s="40"/>
    </row>
    <row r="498" spans="8:19">
      <c r="H498" s="36"/>
      <c r="I498" s="36"/>
      <c r="J498" s="36"/>
      <c r="K498" s="41"/>
      <c r="L498" s="41"/>
      <c r="M498" s="41"/>
      <c r="N498" s="41"/>
      <c r="O498" s="41"/>
      <c r="P498" s="39"/>
      <c r="Q498" s="40"/>
      <c r="R498" s="40"/>
      <c r="S498" s="40"/>
    </row>
    <row r="499" spans="8:19">
      <c r="H499" s="36"/>
      <c r="I499" s="36"/>
      <c r="J499" s="36"/>
      <c r="K499" s="41"/>
      <c r="L499" s="41"/>
      <c r="M499" s="41"/>
      <c r="N499" s="41"/>
      <c r="O499" s="41"/>
      <c r="P499" s="40"/>
      <c r="Q499" s="40"/>
      <c r="R499" s="40"/>
      <c r="S499" s="40"/>
    </row>
    <row r="500" spans="8:19">
      <c r="H500" s="36"/>
      <c r="I500" s="36"/>
      <c r="J500" s="36"/>
      <c r="K500" s="41"/>
      <c r="L500" s="41"/>
      <c r="M500" s="41"/>
      <c r="N500" s="41"/>
      <c r="O500" s="41"/>
      <c r="P500" s="40"/>
      <c r="Q500" s="40"/>
      <c r="R500" s="40"/>
      <c r="S500" s="40"/>
    </row>
    <row r="501" spans="8:19">
      <c r="H501" s="36"/>
      <c r="I501" s="36"/>
      <c r="J501" s="36"/>
      <c r="K501" s="41"/>
      <c r="L501" s="41"/>
      <c r="M501" s="41"/>
      <c r="N501" s="41"/>
      <c r="O501" s="41"/>
      <c r="P501" s="40"/>
      <c r="Q501" s="41"/>
      <c r="R501" s="41"/>
      <c r="S501" s="41"/>
    </row>
    <row r="502" spans="8:19">
      <c r="H502" s="36"/>
      <c r="I502" s="36"/>
      <c r="J502" s="36"/>
      <c r="K502" s="41"/>
      <c r="L502" s="41"/>
      <c r="M502" s="41"/>
      <c r="N502" s="41"/>
      <c r="O502" s="41"/>
      <c r="P502" s="40"/>
      <c r="Q502" s="41"/>
      <c r="R502" s="41"/>
      <c r="S502" s="41"/>
    </row>
    <row r="503" spans="8:19">
      <c r="H503" s="36"/>
      <c r="I503" s="36"/>
      <c r="J503" s="36"/>
      <c r="K503" s="41"/>
      <c r="L503" s="41"/>
      <c r="M503" s="41"/>
      <c r="N503" s="41"/>
      <c r="O503" s="41"/>
      <c r="P503" s="41"/>
      <c r="Q503" s="41"/>
      <c r="R503" s="41"/>
      <c r="S503" s="41"/>
    </row>
    <row r="504" spans="8:19">
      <c r="H504" s="36"/>
      <c r="I504" s="36"/>
      <c r="J504" s="36"/>
      <c r="K504" s="41"/>
      <c r="L504" s="41"/>
      <c r="M504" s="41"/>
      <c r="N504" s="41"/>
      <c r="O504" s="41"/>
      <c r="P504" s="41"/>
      <c r="Q504" s="41"/>
      <c r="R504" s="41"/>
      <c r="S504" s="41"/>
    </row>
    <row r="505" spans="8:19">
      <c r="H505" s="36"/>
      <c r="I505" s="36"/>
      <c r="J505" s="36"/>
      <c r="K505" s="41"/>
      <c r="L505" s="41"/>
      <c r="M505" s="41"/>
      <c r="N505" s="41"/>
      <c r="O505" s="41"/>
      <c r="P505" s="41"/>
      <c r="Q505" s="41"/>
      <c r="R505" s="41"/>
      <c r="S505" s="41"/>
    </row>
    <row r="506" spans="8:19">
      <c r="H506" s="36"/>
      <c r="I506" s="36"/>
      <c r="J506" s="36"/>
      <c r="K506" s="41"/>
      <c r="L506" s="41"/>
      <c r="M506" s="41"/>
      <c r="N506" s="41"/>
      <c r="O506" s="41"/>
      <c r="P506" s="41"/>
      <c r="Q506" s="41"/>
      <c r="R506" s="41"/>
      <c r="S506" s="41"/>
    </row>
    <row r="507" spans="8:19">
      <c r="H507" s="36"/>
      <c r="I507" s="36"/>
      <c r="J507" s="36"/>
      <c r="K507" s="41"/>
      <c r="L507" s="41"/>
      <c r="M507" s="41"/>
      <c r="N507" s="41"/>
      <c r="O507" s="41"/>
      <c r="P507" s="41"/>
      <c r="Q507" s="41"/>
      <c r="R507" s="41"/>
      <c r="S507" s="41"/>
    </row>
    <row r="508" spans="8:19">
      <c r="H508" s="36"/>
      <c r="I508" s="36"/>
      <c r="J508" s="36"/>
      <c r="K508" s="41"/>
      <c r="L508" s="41"/>
      <c r="M508" s="41"/>
      <c r="N508" s="41"/>
      <c r="O508" s="41"/>
      <c r="P508" s="41"/>
      <c r="Q508" s="41"/>
      <c r="R508" s="41"/>
      <c r="S508" s="41"/>
    </row>
    <row r="509" spans="8:19">
      <c r="H509" s="36"/>
      <c r="I509" s="36"/>
      <c r="J509" s="36"/>
      <c r="K509" s="41"/>
      <c r="L509" s="41"/>
      <c r="M509" s="41"/>
      <c r="N509" s="41"/>
      <c r="O509" s="41"/>
      <c r="P509" s="41"/>
      <c r="Q509" s="41"/>
      <c r="R509" s="41"/>
      <c r="S509" s="41"/>
    </row>
    <row r="510" spans="8:19">
      <c r="H510" s="36"/>
      <c r="I510" s="36"/>
      <c r="J510" s="36"/>
      <c r="K510" s="41"/>
      <c r="L510" s="41"/>
      <c r="M510" s="41"/>
      <c r="N510" s="41"/>
      <c r="O510" s="41"/>
      <c r="P510" s="41"/>
      <c r="Q510" s="41"/>
      <c r="R510" s="41"/>
      <c r="S510" s="41"/>
    </row>
    <row r="511" spans="8:19">
      <c r="H511" s="36"/>
      <c r="I511" s="36"/>
      <c r="J511" s="36"/>
      <c r="K511" s="41"/>
      <c r="L511" s="41"/>
      <c r="M511" s="41"/>
      <c r="N511" s="41"/>
      <c r="O511" s="41"/>
      <c r="P511" s="41"/>
      <c r="Q511" s="41"/>
      <c r="R511" s="41"/>
      <c r="S511" s="41"/>
    </row>
    <row r="512" spans="8:19">
      <c r="H512" s="36"/>
      <c r="I512" s="36"/>
      <c r="J512" s="36"/>
      <c r="K512" s="41"/>
      <c r="L512" s="41"/>
      <c r="M512" s="41"/>
      <c r="N512" s="41"/>
      <c r="O512" s="41"/>
      <c r="P512" s="41"/>
      <c r="Q512" s="41"/>
      <c r="R512" s="41"/>
      <c r="S512" s="41"/>
    </row>
    <row r="513" spans="8:19">
      <c r="H513" s="36"/>
      <c r="I513" s="36"/>
      <c r="J513" s="36"/>
      <c r="K513" s="41"/>
      <c r="L513" s="41"/>
      <c r="M513" s="41"/>
      <c r="N513" s="41"/>
      <c r="O513" s="41"/>
      <c r="P513" s="41"/>
      <c r="Q513" s="41"/>
      <c r="R513" s="41"/>
      <c r="S513" s="41"/>
    </row>
    <row r="514" spans="8:19"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</row>
    <row r="515" spans="8:19"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</row>
    <row r="516" spans="8:19"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</row>
    <row r="517" spans="8:19"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</row>
    <row r="518" spans="8:19"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</row>
    <row r="519" spans="8:19"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</row>
    <row r="520" spans="8:19"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</row>
    <row r="521" spans="8:19"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</row>
    <row r="522" spans="8:19"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</row>
    <row r="523" spans="8:19"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</row>
    <row r="524" spans="8:19">
      <c r="P524" s="41"/>
      <c r="Q524" s="41"/>
      <c r="R524" s="41"/>
      <c r="S524" s="41"/>
    </row>
    <row r="525" spans="8:19">
      <c r="P525" s="41"/>
      <c r="Q525" s="41"/>
      <c r="R525" s="41"/>
      <c r="S525" s="41"/>
    </row>
    <row r="526" spans="8:19">
      <c r="P526" s="41"/>
      <c r="Q526" s="41"/>
      <c r="R526" s="41"/>
      <c r="S526" s="41"/>
    </row>
    <row r="527" spans="8:19">
      <c r="P527" s="41"/>
      <c r="Q527" s="41"/>
      <c r="R527" s="41"/>
      <c r="S527" s="41"/>
    </row>
    <row r="528" spans="8:19">
      <c r="P528" s="41"/>
      <c r="Q528" s="41"/>
      <c r="R528" s="41"/>
      <c r="S528" s="41"/>
    </row>
    <row r="529" spans="16:19">
      <c r="P529" s="41"/>
      <c r="Q529" s="41"/>
      <c r="R529" s="41"/>
      <c r="S529" s="41"/>
    </row>
    <row r="530" spans="16:19">
      <c r="P530" s="41"/>
      <c r="Q530" s="41"/>
      <c r="R530" s="41"/>
      <c r="S530" s="41"/>
    </row>
    <row r="531" spans="16:19">
      <c r="P531" s="41"/>
      <c r="Q531" s="41"/>
      <c r="R531" s="41"/>
      <c r="S531" s="41"/>
    </row>
    <row r="532" spans="16:19">
      <c r="P532" s="41"/>
      <c r="Q532" s="41"/>
      <c r="R532" s="41"/>
      <c r="S532" s="41"/>
    </row>
    <row r="533" spans="16:19">
      <c r="P533" s="41"/>
      <c r="Q533" s="41"/>
      <c r="R533" s="41"/>
      <c r="S533" s="41"/>
    </row>
    <row r="534" spans="16:19">
      <c r="P534" s="41"/>
      <c r="Q534" s="41"/>
      <c r="R534" s="41"/>
      <c r="S534" s="41"/>
    </row>
    <row r="535" spans="16:19">
      <c r="P535" s="41"/>
      <c r="Q535" s="41"/>
      <c r="R535" s="41"/>
      <c r="S535" s="41"/>
    </row>
    <row r="536" spans="16:19">
      <c r="P536" s="41"/>
      <c r="Q536" s="41"/>
      <c r="R536" s="41"/>
      <c r="S536" s="41"/>
    </row>
    <row r="537" spans="16:19">
      <c r="P537" s="41"/>
      <c r="Q537" s="41"/>
      <c r="R537" s="41"/>
      <c r="S537" s="41"/>
    </row>
    <row r="538" spans="16:19">
      <c r="P538" s="41"/>
      <c r="Q538" s="41"/>
      <c r="R538" s="41"/>
      <c r="S538" s="41"/>
    </row>
    <row r="539" spans="16:19">
      <c r="P539" s="41"/>
      <c r="Q539" s="41"/>
      <c r="R539" s="41"/>
      <c r="S539" s="41"/>
    </row>
    <row r="540" spans="16:19">
      <c r="P540" s="41"/>
      <c r="Q540" s="41"/>
      <c r="R540" s="41"/>
      <c r="S540" s="41"/>
    </row>
    <row r="541" spans="16:19">
      <c r="P541" s="41"/>
      <c r="Q541" s="41"/>
      <c r="R541" s="41"/>
      <c r="S541" s="41"/>
    </row>
    <row r="542" spans="16:19">
      <c r="P542" s="41"/>
      <c r="Q542" s="41"/>
      <c r="R542" s="41"/>
      <c r="S542" s="41"/>
    </row>
    <row r="543" spans="16:19">
      <c r="P543" s="41"/>
      <c r="Q543" s="41"/>
      <c r="R543" s="41"/>
      <c r="S543" s="41"/>
    </row>
    <row r="544" spans="16:19">
      <c r="P544" s="41"/>
      <c r="Q544" s="41"/>
      <c r="R544" s="41"/>
      <c r="S544" s="41"/>
    </row>
    <row r="545" spans="16:19">
      <c r="P545" s="41"/>
      <c r="Q545" s="41"/>
      <c r="R545" s="41"/>
      <c r="S545" s="41"/>
    </row>
    <row r="546" spans="16:19">
      <c r="P546" s="41"/>
      <c r="Q546" s="41"/>
      <c r="R546" s="41"/>
      <c r="S546" s="41"/>
    </row>
    <row r="547" spans="16:19">
      <c r="P547" s="41"/>
      <c r="Q547" s="41"/>
      <c r="R547" s="41"/>
      <c r="S547" s="41"/>
    </row>
    <row r="548" spans="16:19">
      <c r="P548" s="41"/>
      <c r="Q548" s="41"/>
      <c r="R548" s="41"/>
      <c r="S548" s="41"/>
    </row>
    <row r="549" spans="16:19">
      <c r="P549" s="41"/>
      <c r="Q549" s="41"/>
      <c r="R549" s="41"/>
      <c r="S549" s="41"/>
    </row>
    <row r="550" spans="16:19">
      <c r="P550" s="41"/>
      <c r="Q550" s="41"/>
      <c r="R550" s="41"/>
      <c r="S550" s="41"/>
    </row>
    <row r="551" spans="16:19">
      <c r="P551" s="41"/>
      <c r="Q551" s="41"/>
      <c r="R551" s="41"/>
      <c r="S551" s="41"/>
    </row>
    <row r="552" spans="16:19">
      <c r="P552" s="41"/>
      <c r="Q552" s="41"/>
      <c r="R552" s="41"/>
      <c r="S552" s="41"/>
    </row>
    <row r="553" spans="16:19">
      <c r="P553" s="41"/>
      <c r="Q553" s="41"/>
      <c r="R553" s="41"/>
      <c r="S553" s="41"/>
    </row>
    <row r="554" spans="16:19">
      <c r="P554" s="41"/>
    </row>
    <row r="555" spans="16:19">
      <c r="P555" s="41"/>
    </row>
  </sheetData>
  <mergeCells count="58">
    <mergeCell ref="B337:C337"/>
    <mergeCell ref="B338:C338"/>
    <mergeCell ref="B339:C339"/>
    <mergeCell ref="D333:D334"/>
    <mergeCell ref="E333:E334"/>
    <mergeCell ref="F333:F334"/>
    <mergeCell ref="G333:G334"/>
    <mergeCell ref="B336:C336"/>
    <mergeCell ref="B331:C331"/>
    <mergeCell ref="B332:C332"/>
    <mergeCell ref="B333:C333"/>
    <mergeCell ref="B334:C334"/>
    <mergeCell ref="B335:C335"/>
    <mergeCell ref="G330:G332"/>
    <mergeCell ref="B329:C329"/>
    <mergeCell ref="B330:C330"/>
    <mergeCell ref="D330:D332"/>
    <mergeCell ref="E330:E332"/>
    <mergeCell ref="F330:F332"/>
    <mergeCell ref="B327:C327"/>
    <mergeCell ref="B328:C328"/>
    <mergeCell ref="B326:C326"/>
    <mergeCell ref="B151:E151"/>
    <mergeCell ref="B152:B154"/>
    <mergeCell ref="B155:E155"/>
    <mergeCell ref="B156:B212"/>
    <mergeCell ref="B300:G300"/>
    <mergeCell ref="B77:B150"/>
    <mergeCell ref="B18:O18"/>
    <mergeCell ref="O3:O4"/>
    <mergeCell ref="M3:N4"/>
    <mergeCell ref="B3:L4"/>
    <mergeCell ref="G6:I6"/>
    <mergeCell ref="B17:O17"/>
    <mergeCell ref="C35:C36"/>
    <mergeCell ref="D35:D36"/>
    <mergeCell ref="E35:E36"/>
    <mergeCell ref="B45:G45"/>
    <mergeCell ref="B55:B76"/>
    <mergeCell ref="B417:M417"/>
    <mergeCell ref="B421:L421"/>
    <mergeCell ref="B422:M422"/>
    <mergeCell ref="B352:G352"/>
    <mergeCell ref="B385:F385"/>
    <mergeCell ref="B395:E395"/>
    <mergeCell ref="B361:E361"/>
    <mergeCell ref="B393:E393"/>
    <mergeCell ref="B394:E394"/>
    <mergeCell ref="B362:E362"/>
    <mergeCell ref="B363:E363"/>
    <mergeCell ref="B365:D365"/>
    <mergeCell ref="B429:M429"/>
    <mergeCell ref="B423:L423"/>
    <mergeCell ref="B424:K424"/>
    <mergeCell ref="B425:N425"/>
    <mergeCell ref="B426:N426"/>
    <mergeCell ref="B427:N427"/>
    <mergeCell ref="B428:M428"/>
  </mergeCells>
  <phoneticPr fontId="78" type="noConversion"/>
  <hyperlinks>
    <hyperlink ref="C7" location="美洲!A30" display="东方航空MU"/>
    <hyperlink ref="C8" location="美洲!A157" display="美国博立航空PO"/>
    <hyperlink ref="C9" location="美洲!A269" display="美国联合航空UA"/>
    <hyperlink ref="C10" location="美洲!A325" display="美国航空AA"/>
    <hyperlink ref="C11" location="美洲!A339" display="加拿大航空AC"/>
    <hyperlink ref="C12" location="美洲!A373" display="墨西哥航空AM"/>
    <hyperlink ref="C13" location="美洲!A392" display="菲律宾航空PR"/>
    <hyperlink ref="C14" location="美洲!A416" display="南方航空CZ"/>
    <hyperlink ref="C15" location="美洲!A587" display="美国达美航空DL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79"/>
  <sheetViews>
    <sheetView workbookViewId="0">
      <selection activeCell="B29" sqref="B29"/>
    </sheetView>
  </sheetViews>
  <sheetFormatPr defaultColWidth="9" defaultRowHeight="13"/>
  <cols>
    <col min="1" max="1" width="19.08203125" style="8" customWidth="1"/>
    <col min="2" max="2" width="17.25" style="8" customWidth="1"/>
    <col min="3" max="3" width="9" style="8"/>
    <col min="4" max="4" width="20.33203125" style="8" customWidth="1"/>
    <col min="5" max="5" width="15" style="8" customWidth="1"/>
    <col min="6" max="6" width="9" style="8"/>
    <col min="7" max="7" width="11" style="8" customWidth="1"/>
    <col min="8" max="16384" width="9" style="8"/>
  </cols>
  <sheetData>
    <row r="1" spans="1:7" s="1" customFormat="1" ht="17.5">
      <c r="A1" s="1974" t="s">
        <v>568</v>
      </c>
      <c r="B1" s="1974"/>
      <c r="C1" s="1974"/>
      <c r="D1" s="1974"/>
      <c r="E1" s="1974"/>
      <c r="F1" s="1974"/>
      <c r="G1" s="1974"/>
    </row>
    <row r="2" spans="1:7" s="1" customFormat="1" ht="17.5"/>
    <row r="3" spans="1:7" s="2" customFormat="1" ht="16.5" customHeight="1">
      <c r="A3" s="2" t="s">
        <v>569</v>
      </c>
    </row>
    <row r="4" spans="1:7" s="3" customFormat="1" ht="14.5">
      <c r="A4" s="1975" t="s">
        <v>570</v>
      </c>
      <c r="B4" s="1976"/>
      <c r="C4" s="1975" t="s">
        <v>571</v>
      </c>
      <c r="D4" s="1976"/>
      <c r="E4" s="1975" t="s">
        <v>572</v>
      </c>
      <c r="F4" s="1977"/>
      <c r="G4" s="1976"/>
    </row>
    <row r="5" spans="1:7" s="3" customFormat="1" ht="15.75" customHeight="1">
      <c r="A5" s="1987" t="s">
        <v>573</v>
      </c>
      <c r="B5" s="1982"/>
      <c r="C5" s="1978" t="s">
        <v>574</v>
      </c>
      <c r="D5" s="1976"/>
      <c r="E5" s="1975" t="s">
        <v>575</v>
      </c>
      <c r="F5" s="1977"/>
      <c r="G5" s="1976"/>
    </row>
    <row r="6" spans="1:7" s="3" customFormat="1" ht="14.5">
      <c r="A6" s="1981"/>
      <c r="B6" s="1982"/>
      <c r="C6" s="1978" t="s">
        <v>576</v>
      </c>
      <c r="D6" s="1976"/>
      <c r="E6" s="1975" t="s">
        <v>577</v>
      </c>
      <c r="F6" s="1977"/>
      <c r="G6" s="1976"/>
    </row>
    <row r="7" spans="1:7" s="3" customFormat="1" ht="14.5">
      <c r="A7" s="1983"/>
      <c r="B7" s="1984"/>
      <c r="C7" s="1978" t="s">
        <v>578</v>
      </c>
      <c r="D7" s="1976"/>
      <c r="E7" s="1978" t="s">
        <v>579</v>
      </c>
      <c r="F7" s="1977"/>
      <c r="G7" s="1976"/>
    </row>
    <row r="8" spans="1:7" s="3" customFormat="1" ht="14.5">
      <c r="A8" s="1979" t="s">
        <v>580</v>
      </c>
      <c r="B8" s="1980"/>
      <c r="C8" s="1973" t="s">
        <v>581</v>
      </c>
      <c r="D8" s="1973"/>
      <c r="E8" s="1972" t="s">
        <v>582</v>
      </c>
      <c r="F8" s="1973"/>
      <c r="G8" s="1973"/>
    </row>
    <row r="9" spans="1:7" s="3" customFormat="1" ht="15.75" customHeight="1">
      <c r="A9" s="1981"/>
      <c r="B9" s="1982"/>
      <c r="C9" s="1979" t="s">
        <v>583</v>
      </c>
      <c r="D9" s="1985"/>
      <c r="E9" s="1985"/>
      <c r="F9" s="1985"/>
      <c r="G9" s="1980"/>
    </row>
    <row r="10" spans="1:7" s="3" customFormat="1" ht="13.5" customHeight="1">
      <c r="A10" s="1983"/>
      <c r="B10" s="1984"/>
      <c r="C10" s="1983"/>
      <c r="D10" s="1986"/>
      <c r="E10" s="1986"/>
      <c r="F10" s="1986"/>
      <c r="G10" s="1984"/>
    </row>
    <row r="11" spans="1:7" s="3" customFormat="1" ht="18" customHeight="1">
      <c r="A11" s="2001" t="s">
        <v>584</v>
      </c>
      <c r="B11" s="2001"/>
      <c r="C11" s="2001" t="s">
        <v>585</v>
      </c>
      <c r="D11" s="2001"/>
      <c r="E11" s="2001" t="s">
        <v>586</v>
      </c>
      <c r="F11" s="2001"/>
      <c r="G11" s="2001"/>
    </row>
    <row r="12" spans="1:7" s="3" customFormat="1" ht="18" customHeight="1">
      <c r="A12" s="2001" t="s">
        <v>587</v>
      </c>
      <c r="B12" s="2001"/>
      <c r="C12" s="2002" t="s">
        <v>588</v>
      </c>
      <c r="D12" s="2001"/>
      <c r="E12" s="2001" t="s">
        <v>589</v>
      </c>
      <c r="F12" s="2001"/>
      <c r="G12" s="2001"/>
    </row>
    <row r="13" spans="1:7" ht="17.25" customHeight="1"/>
    <row r="14" spans="1:7" s="2" customFormat="1" ht="22.5" customHeight="1">
      <c r="A14" s="1997" t="s">
        <v>590</v>
      </c>
      <c r="B14" s="1997"/>
      <c r="C14" s="1997"/>
      <c r="D14" s="1997"/>
      <c r="E14" s="1997"/>
      <c r="F14" s="10"/>
      <c r="G14" s="10"/>
    </row>
    <row r="15" spans="1:7" s="3" customFormat="1" ht="26.25" customHeight="1">
      <c r="A15" s="9" t="s">
        <v>591</v>
      </c>
      <c r="B15" s="1998" t="s">
        <v>592</v>
      </c>
      <c r="C15" s="1999"/>
      <c r="D15" s="1999"/>
      <c r="E15" s="2000"/>
    </row>
    <row r="16" spans="1:7" s="4" customFormat="1" ht="26.25" customHeight="1">
      <c r="A16" s="1990" t="s">
        <v>573</v>
      </c>
      <c r="B16" s="11" t="s">
        <v>593</v>
      </c>
      <c r="C16" s="12"/>
      <c r="D16" s="13"/>
      <c r="E16" s="14">
        <v>50</v>
      </c>
    </row>
    <row r="17" spans="1:5" s="4" customFormat="1" ht="26.25" customHeight="1">
      <c r="A17" s="1991"/>
      <c r="B17" s="11" t="s">
        <v>449</v>
      </c>
      <c r="C17" s="12"/>
      <c r="D17" s="13"/>
      <c r="E17" s="14">
        <v>100</v>
      </c>
    </row>
    <row r="18" spans="1:5" s="4" customFormat="1" ht="26.25" customHeight="1">
      <c r="A18" s="1991"/>
      <c r="B18" s="11" t="s">
        <v>594</v>
      </c>
      <c r="C18" s="12"/>
      <c r="D18" s="15"/>
      <c r="E18" s="14">
        <v>200</v>
      </c>
    </row>
    <row r="19" spans="1:5" s="4" customFormat="1" ht="26.25" customHeight="1">
      <c r="A19" s="1991"/>
      <c r="B19" s="11" t="s">
        <v>450</v>
      </c>
      <c r="C19" s="12"/>
      <c r="D19" s="13"/>
      <c r="E19" s="14">
        <v>250</v>
      </c>
    </row>
    <row r="20" spans="1:5" s="4" customFormat="1" ht="26.25" customHeight="1">
      <c r="A20" s="1991"/>
      <c r="B20" s="1995" t="s">
        <v>595</v>
      </c>
      <c r="C20" s="11" t="s">
        <v>593</v>
      </c>
      <c r="D20" s="13"/>
      <c r="E20" s="14">
        <v>300</v>
      </c>
    </row>
    <row r="21" spans="1:5" s="4" customFormat="1" ht="26.25" customHeight="1">
      <c r="A21" s="1992"/>
      <c r="B21" s="1996"/>
      <c r="C21" s="11" t="s">
        <v>596</v>
      </c>
      <c r="D21" s="13"/>
      <c r="E21" s="15" t="s">
        <v>597</v>
      </c>
    </row>
    <row r="22" spans="1:5" s="4" customFormat="1" ht="26.25" customHeight="1">
      <c r="A22" s="16" t="s">
        <v>598</v>
      </c>
      <c r="B22" s="17"/>
      <c r="C22" s="12"/>
      <c r="D22" s="13"/>
      <c r="E22" s="15" t="s">
        <v>599</v>
      </c>
    </row>
    <row r="23" spans="1:5" s="4" customFormat="1" ht="26.25" customHeight="1">
      <c r="A23" s="1990" t="s">
        <v>600</v>
      </c>
      <c r="B23" s="11" t="s">
        <v>593</v>
      </c>
      <c r="C23" s="12"/>
      <c r="D23" s="13"/>
      <c r="E23" s="14">
        <v>20</v>
      </c>
    </row>
    <row r="24" spans="1:5" s="4" customFormat="1" ht="26.25" customHeight="1">
      <c r="A24" s="1992"/>
      <c r="B24" s="11" t="s">
        <v>601</v>
      </c>
      <c r="C24" s="12"/>
      <c r="D24" s="13"/>
      <c r="E24" s="14" t="s">
        <v>602</v>
      </c>
    </row>
    <row r="25" spans="1:5" s="4" customFormat="1" ht="26.25" customHeight="1">
      <c r="A25" s="1993" t="s">
        <v>603</v>
      </c>
      <c r="B25" s="11" t="s">
        <v>593</v>
      </c>
      <c r="C25" s="12"/>
      <c r="D25" s="13"/>
      <c r="E25" s="14">
        <v>120</v>
      </c>
    </row>
    <row r="26" spans="1:5" s="4" customFormat="1" ht="26.25" customHeight="1">
      <c r="A26" s="1994"/>
      <c r="B26" s="11" t="s">
        <v>451</v>
      </c>
      <c r="C26" s="12"/>
      <c r="D26" s="13"/>
      <c r="E26" s="14" t="s">
        <v>604</v>
      </c>
    </row>
    <row r="27" spans="1:5" s="4" customFormat="1" ht="26.25" customHeight="1">
      <c r="A27" s="1993" t="s">
        <v>605</v>
      </c>
      <c r="B27" s="11" t="s">
        <v>593</v>
      </c>
      <c r="C27" s="12"/>
      <c r="D27" s="13"/>
      <c r="E27" s="14">
        <v>120</v>
      </c>
    </row>
    <row r="28" spans="1:5" s="4" customFormat="1" ht="26.25" customHeight="1">
      <c r="A28" s="1994"/>
      <c r="B28" s="11" t="s">
        <v>451</v>
      </c>
      <c r="C28" s="12"/>
      <c r="D28" s="13"/>
      <c r="E28" s="14" t="s">
        <v>604</v>
      </c>
    </row>
    <row r="29" spans="1:5" s="2" customFormat="1" ht="14.25" customHeight="1"/>
    <row r="30" spans="1:5" s="3" customFormat="1" ht="14.25" customHeight="1">
      <c r="A30" s="3" t="s">
        <v>606</v>
      </c>
    </row>
    <row r="31" spans="1:5" s="3" customFormat="1" ht="14.25" customHeight="1">
      <c r="A31" s="1988" t="s">
        <v>607</v>
      </c>
      <c r="B31" s="1988"/>
      <c r="C31" s="1988"/>
      <c r="D31" s="1988"/>
      <c r="E31" s="1988"/>
    </row>
    <row r="32" spans="1:5" s="3" customFormat="1" ht="14.25" customHeight="1">
      <c r="A32" s="1988" t="s">
        <v>608</v>
      </c>
      <c r="B32" s="1988"/>
      <c r="C32" s="1988"/>
      <c r="D32" s="1988"/>
      <c r="E32" s="1988"/>
    </row>
    <row r="33" spans="1:5" s="3" customFormat="1" ht="14.25" customHeight="1">
      <c r="A33" s="1989" t="s">
        <v>609</v>
      </c>
      <c r="B33" s="1989"/>
      <c r="C33" s="1989"/>
      <c r="D33" s="1989"/>
      <c r="E33" s="1989"/>
    </row>
    <row r="34" spans="1:5" s="3" customFormat="1" ht="14.25" customHeight="1">
      <c r="A34" s="3" t="s">
        <v>610</v>
      </c>
    </row>
    <row r="35" spans="1:5" s="2" customFormat="1" ht="14.25" customHeight="1"/>
    <row r="36" spans="1:5" s="5" customFormat="1" ht="15">
      <c r="A36" s="5" t="s">
        <v>611</v>
      </c>
    </row>
    <row r="37" spans="1:5" s="5" customFormat="1" ht="15">
      <c r="A37" s="5" t="s">
        <v>612</v>
      </c>
    </row>
    <row r="38" spans="1:5" s="2" customFormat="1" ht="14.25" customHeight="1"/>
    <row r="39" spans="1:5" s="2" customFormat="1" ht="14">
      <c r="A39" s="2" t="s">
        <v>613</v>
      </c>
    </row>
    <row r="40" spans="1:5" s="3" customFormat="1" ht="14.5">
      <c r="A40" s="2" t="s">
        <v>614</v>
      </c>
    </row>
    <row r="41" spans="1:5" s="3" customFormat="1" ht="14.5">
      <c r="A41" s="2" t="s">
        <v>615</v>
      </c>
    </row>
    <row r="42" spans="1:5" s="3" customFormat="1" ht="14.5">
      <c r="A42" s="2" t="s">
        <v>616</v>
      </c>
    </row>
    <row r="43" spans="1:5" s="3" customFormat="1" ht="14.5">
      <c r="A43" s="2" t="s">
        <v>617</v>
      </c>
    </row>
    <row r="44" spans="1:5" s="3" customFormat="1" ht="14.5">
      <c r="A44" s="2" t="s">
        <v>618</v>
      </c>
    </row>
    <row r="45" spans="1:5" s="3" customFormat="1" ht="14.25" customHeight="1"/>
    <row r="48" spans="1:5" s="6" customFormat="1" ht="21">
      <c r="A48" s="18"/>
    </row>
    <row r="49" spans="1:1" s="6" customFormat="1" ht="20">
      <c r="A49" s="19"/>
    </row>
    <row r="50" spans="1:1" s="6" customFormat="1" ht="20">
      <c r="A50" s="19"/>
    </row>
    <row r="51" spans="1:1" s="7" customFormat="1" ht="15"/>
    <row r="52" spans="1:1" s="7" customFormat="1" ht="15"/>
    <row r="53" spans="1:1" s="7" customFormat="1" ht="15"/>
    <row r="54" spans="1:1" s="7" customFormat="1" ht="15"/>
    <row r="55" spans="1:1" s="7" customFormat="1" ht="15"/>
    <row r="56" spans="1:1" s="7" customFormat="1" ht="15"/>
    <row r="57" spans="1:1" s="7" customFormat="1" ht="15"/>
    <row r="58" spans="1:1" s="7" customFormat="1" ht="15"/>
    <row r="59" spans="1:1" s="7" customFormat="1" ht="15"/>
    <row r="60" spans="1:1" s="7" customFormat="1" ht="15"/>
    <row r="61" spans="1:1" s="7" customFormat="1" ht="15"/>
    <row r="62" spans="1:1" s="7" customFormat="1" ht="15"/>
    <row r="63" spans="1:1" s="7" customFormat="1" ht="15"/>
    <row r="64" spans="1:1" s="7" customFormat="1" ht="15"/>
    <row r="65" s="7" customFormat="1" ht="15"/>
    <row r="66" s="7" customFormat="1" ht="15"/>
    <row r="67" s="7" customFormat="1" ht="15"/>
    <row r="68" s="7" customFormat="1" ht="15"/>
    <row r="69" s="7" customFormat="1" ht="15"/>
    <row r="70" s="7" customFormat="1" ht="15"/>
    <row r="71" s="7" customFormat="1" ht="15"/>
    <row r="72" s="7" customFormat="1" ht="15"/>
    <row r="73" s="7" customFormat="1" ht="15"/>
    <row r="74" s="7" customFormat="1" ht="15"/>
    <row r="75" s="7" customFormat="1" ht="15"/>
    <row r="76" s="7" customFormat="1" ht="15"/>
    <row r="77" s="7" customFormat="1" ht="15"/>
    <row r="78" s="7" customFormat="1" ht="15"/>
    <row r="79" s="7" customFormat="1" ht="15"/>
    <row r="80" s="7" customFormat="1" ht="15"/>
    <row r="81" s="7" customFormat="1" ht="15"/>
    <row r="82" s="7" customFormat="1" ht="15"/>
    <row r="83" s="7" customFormat="1" ht="15"/>
    <row r="84" s="7" customFormat="1" ht="15"/>
    <row r="85" s="7" customFormat="1" ht="15"/>
    <row r="86" s="7" customFormat="1" ht="15"/>
    <row r="87" s="7" customFormat="1" ht="15"/>
    <row r="88" s="7" customFormat="1" ht="15"/>
    <row r="89" s="7" customFormat="1" ht="15"/>
    <row r="90" s="7" customFormat="1" ht="15"/>
    <row r="91" s="7" customFormat="1" ht="15"/>
    <row r="92" s="7" customFormat="1" ht="15"/>
    <row r="93" s="7" customFormat="1" ht="15"/>
    <row r="94" s="7" customFormat="1" ht="15"/>
    <row r="95" s="7" customFormat="1" ht="15"/>
    <row r="96" s="7" customFormat="1" ht="15"/>
    <row r="97" s="7" customFormat="1" ht="15"/>
    <row r="98" s="7" customFormat="1" ht="15"/>
    <row r="99" s="7" customFormat="1" ht="15"/>
    <row r="100" s="7" customFormat="1" ht="15"/>
    <row r="101" s="7" customFormat="1" ht="15"/>
    <row r="102" s="7" customFormat="1" ht="15"/>
    <row r="103" s="7" customFormat="1" ht="15"/>
    <row r="104" s="7" customFormat="1" ht="15"/>
    <row r="105" s="7" customFormat="1" ht="15"/>
    <row r="106" s="7" customFormat="1" ht="15"/>
    <row r="107" s="7" customFormat="1" ht="15"/>
    <row r="108" s="7" customFormat="1" ht="15"/>
    <row r="109" s="7" customFormat="1" ht="15"/>
    <row r="110" s="7" customFormat="1" ht="15"/>
    <row r="111" s="7" customFormat="1" ht="15"/>
    <row r="112" s="7" customFormat="1" ht="15"/>
    <row r="113" s="7" customFormat="1" ht="15"/>
    <row r="114" s="7" customFormat="1" ht="15"/>
    <row r="115" s="7" customFormat="1" ht="15"/>
    <row r="116" s="7" customFormat="1" ht="15"/>
    <row r="117" s="7" customFormat="1" ht="15"/>
    <row r="118" s="7" customFormat="1" ht="15"/>
    <row r="119" s="7" customFormat="1" ht="15"/>
    <row r="120" s="7" customFormat="1" ht="15"/>
    <row r="121" s="7" customFormat="1" ht="15"/>
    <row r="122" s="7" customFormat="1" ht="15"/>
    <row r="123" s="7" customFormat="1" ht="15"/>
    <row r="124" s="7" customFormat="1" ht="15"/>
    <row r="125" s="7" customFormat="1" ht="15"/>
    <row r="126" s="7" customFormat="1" ht="15"/>
    <row r="127" s="7" customFormat="1" ht="15"/>
    <row r="128" s="7" customFormat="1" ht="15"/>
    <row r="129" s="7" customFormat="1" ht="15"/>
    <row r="130" s="7" customFormat="1" ht="15"/>
    <row r="131" s="7" customFormat="1" ht="15"/>
    <row r="132" s="7" customFormat="1" ht="15"/>
    <row r="133" s="7" customFormat="1" ht="15"/>
    <row r="134" s="7" customFormat="1" ht="15"/>
    <row r="135" s="7" customFormat="1" ht="15"/>
    <row r="136" s="7" customFormat="1" ht="15"/>
    <row r="137" s="7" customFormat="1" ht="15"/>
    <row r="138" s="7" customFormat="1" ht="15"/>
    <row r="139" s="7" customFormat="1" ht="15"/>
    <row r="140" s="7" customFormat="1" ht="15"/>
    <row r="141" s="7" customFormat="1" ht="15"/>
    <row r="142" s="7" customFormat="1" ht="15"/>
    <row r="143" s="7" customFormat="1" ht="15"/>
    <row r="144" s="7" customFormat="1" ht="15"/>
    <row r="145" s="7" customFormat="1" ht="15"/>
    <row r="146" s="7" customFormat="1" ht="15"/>
    <row r="147" s="7" customFormat="1" ht="15"/>
    <row r="148" s="7" customFormat="1" ht="15"/>
    <row r="149" s="7" customFormat="1" ht="15"/>
    <row r="150" s="7" customFormat="1" ht="15"/>
    <row r="151" s="7" customFormat="1" ht="15"/>
    <row r="152" s="7" customFormat="1" ht="15"/>
    <row r="153" s="7" customFormat="1" ht="15"/>
    <row r="154" s="7" customFormat="1" ht="15"/>
    <row r="155" s="7" customFormat="1" ht="15"/>
    <row r="156" s="7" customFormat="1" ht="15"/>
    <row r="157" s="7" customFormat="1" ht="15"/>
    <row r="158" s="7" customFormat="1" ht="15"/>
    <row r="159" s="7" customFormat="1" ht="15"/>
    <row r="160" s="7" customFormat="1" ht="15"/>
    <row r="161" s="7" customFormat="1" ht="15"/>
    <row r="162" s="7" customFormat="1" ht="15"/>
    <row r="163" s="7" customFormat="1" ht="15"/>
    <row r="164" s="7" customFormat="1" ht="15"/>
    <row r="165" s="7" customFormat="1" ht="15"/>
    <row r="166" s="7" customFormat="1" ht="15"/>
    <row r="167" s="7" customFormat="1" ht="15"/>
    <row r="168" s="7" customFormat="1" ht="15"/>
    <row r="169" s="7" customFormat="1" ht="15"/>
    <row r="170" s="7" customFormat="1" ht="15"/>
    <row r="171" s="7" customFormat="1" ht="15"/>
    <row r="172" s="7" customFormat="1" ht="15"/>
    <row r="173" s="7" customFormat="1" ht="15"/>
    <row r="174" s="7" customFormat="1" ht="15"/>
    <row r="175" s="7" customFormat="1" ht="15"/>
    <row r="176" s="7" customFormat="1" ht="15"/>
    <row r="177" s="7" customFormat="1" ht="15"/>
    <row r="178" s="7" customFormat="1" ht="15"/>
    <row r="179" s="7" customFormat="1" ht="15"/>
  </sheetData>
  <mergeCells count="31">
    <mergeCell ref="A14:E14"/>
    <mergeCell ref="B15:E15"/>
    <mergeCell ref="A11:B11"/>
    <mergeCell ref="C11:D11"/>
    <mergeCell ref="E11:G11"/>
    <mergeCell ref="A12:B12"/>
    <mergeCell ref="C12:D12"/>
    <mergeCell ref="E12:G12"/>
    <mergeCell ref="A31:E31"/>
    <mergeCell ref="A32:E32"/>
    <mergeCell ref="A33:E33"/>
    <mergeCell ref="A16:A21"/>
    <mergeCell ref="A23:A24"/>
    <mergeCell ref="A25:A26"/>
    <mergeCell ref="A27:A28"/>
    <mergeCell ref="B20:B21"/>
    <mergeCell ref="E8:G8"/>
    <mergeCell ref="A1:G1"/>
    <mergeCell ref="A4:B4"/>
    <mergeCell ref="C4:D4"/>
    <mergeCell ref="E4:G4"/>
    <mergeCell ref="C5:D5"/>
    <mergeCell ref="E5:G5"/>
    <mergeCell ref="A8:B10"/>
    <mergeCell ref="C9:G10"/>
    <mergeCell ref="A5:B7"/>
    <mergeCell ref="C6:D6"/>
    <mergeCell ref="E6:G6"/>
    <mergeCell ref="C7:D7"/>
    <mergeCell ref="E7:G7"/>
    <mergeCell ref="C8:D8"/>
  </mergeCells>
  <phoneticPr fontId="7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中太进口报价</vt:lpstr>
      <vt:lpstr>东亚及澳洲 </vt:lpstr>
      <vt:lpstr>强烈推荐</vt:lpstr>
      <vt:lpstr>中东.南亚及非洲</vt:lpstr>
      <vt:lpstr>欧洲</vt:lpstr>
      <vt:lpstr>美洲</vt:lpstr>
      <vt:lpstr>海关查验及监管货物收费标准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CommUser</dc:creator>
  <cp:lastModifiedBy>GRACE Zhao</cp:lastModifiedBy>
  <cp:lastPrinted>2018-04-19T06:12:00Z</cp:lastPrinted>
  <dcterms:created xsi:type="dcterms:W3CDTF">2013-04-12T07:41:00Z</dcterms:created>
  <dcterms:modified xsi:type="dcterms:W3CDTF">2024-06-27T05:59:18Z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1907F8A08EA24A6FACB5D24692A644DD</vt:lpwstr>
  </property>
</Properties>
</file>